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870" windowHeight="9255" activeTab="0"/>
  </bookViews>
  <sheets>
    <sheet name="AMSOILPriceListUSPricing-5" sheetId="1" r:id="rId1"/>
  </sheets>
  <definedNames/>
  <calcPr fullCalcOnLoad="1"/>
</workbook>
</file>

<file path=xl/sharedStrings.xml><?xml version="1.0" encoding="utf-8"?>
<sst xmlns="http://schemas.openxmlformats.org/spreadsheetml/2006/main" count="491" uniqueCount="290">
  <si>
    <t>NAME</t>
  </si>
  <si>
    <t>Weight</t>
  </si>
  <si>
    <t>CommissionCredits</t>
  </si>
  <si>
    <t>DealerCost</t>
  </si>
  <si>
    <t>CatalogPrice</t>
  </si>
  <si>
    <t xml:space="preserve">SAE 0W-40 Formula 4-StrokeÂ® PowerSports Synthetic Motor Oil </t>
  </si>
  <si>
    <t>AFFQT-CA</t>
  </si>
  <si>
    <t>AFFQT-EA</t>
  </si>
  <si>
    <t>Formula 4-StrokeÂ® 10W-30/SAE 30 Small Engine Oil</t>
  </si>
  <si>
    <t>ASEQT-CA</t>
  </si>
  <si>
    <t>ASEQT-EA</t>
  </si>
  <si>
    <t xml:space="preserve">Synthetic 5W-30 European Oil  </t>
  </si>
  <si>
    <t>AELQT-CA</t>
  </si>
  <si>
    <t>AELQT-EA</t>
  </si>
  <si>
    <t xml:space="preserve">Synthetic 5W-40 Engine Oil    </t>
  </si>
  <si>
    <t xml:space="preserve"> AMSOIL European Car Formula 100% Synthetic 5W-40 Motor Oil</t>
  </si>
  <si>
    <t>AFL5L-CA</t>
  </si>
  <si>
    <t>AFL5L-EA</t>
  </si>
  <si>
    <t>AFLQT-CA</t>
  </si>
  <si>
    <t>AFLQT-EA</t>
  </si>
  <si>
    <t>ALM1G-CA</t>
  </si>
  <si>
    <t>SAE 5W-20 Signature Series 100% Synthetic Motor Oil</t>
  </si>
  <si>
    <t>ALM1G-EA</t>
  </si>
  <si>
    <t>ALMQT-CA</t>
  </si>
  <si>
    <t>ALMQT-EA</t>
  </si>
  <si>
    <t>ASL1G-CA</t>
  </si>
  <si>
    <t>SAE 5W-30  Signature Series 100% Synthetic Motor Oil</t>
  </si>
  <si>
    <t>ASL1G-EA</t>
  </si>
  <si>
    <t>SAE 5W-30 Signature Series 100% Synthetic Motor Oil</t>
  </si>
  <si>
    <t>ASLQT-CA</t>
  </si>
  <si>
    <t>ASLQT-EA</t>
  </si>
  <si>
    <t>SAE 0W-20 Signature Series 100% Synthetic Motor Oil</t>
  </si>
  <si>
    <t>ASMQT-CA</t>
  </si>
  <si>
    <t>ASMQT-EA</t>
  </si>
  <si>
    <t>SAE 10W-30 Signature Series 100% Synthetic Motor Oil</t>
  </si>
  <si>
    <t>ATMQT-CA</t>
  </si>
  <si>
    <t>ATMQT-EA</t>
  </si>
  <si>
    <t>SAE 0W-30 Signature Series 100% Synthetic Motor Oil</t>
  </si>
  <si>
    <t>AZOQT-CA</t>
  </si>
  <si>
    <t>AZOQT-EA</t>
  </si>
  <si>
    <t>Synthetic 5W-40 European Oil</t>
  </si>
  <si>
    <t>EFMQT-CA</t>
  </si>
  <si>
    <t>EFMQT-EA</t>
  </si>
  <si>
    <t xml:space="preserve">OE 5W30 Synthetic Motor Oil   </t>
  </si>
  <si>
    <t>OEFQT-CA</t>
  </si>
  <si>
    <t>OEFQT-EA</t>
  </si>
  <si>
    <t>XLF1G-CA</t>
  </si>
  <si>
    <t>XL 5W-30 Synthetic Motor Oil: (4) gallon bottles</t>
  </si>
  <si>
    <t>XLF1G-EA</t>
  </si>
  <si>
    <t>XL 5W-30 Synthetic Motor Oil: (1) gallon bottle</t>
  </si>
  <si>
    <t>XL 5W-30 Synthetic Motor Oil</t>
  </si>
  <si>
    <t>XLFQT-CA</t>
  </si>
  <si>
    <t>XL 5W-30 Synthetic Motor Oil: Case of (12) 1 quart bottles</t>
  </si>
  <si>
    <t>XLFQT-EA</t>
  </si>
  <si>
    <t>XLMQT-CA</t>
  </si>
  <si>
    <t>XL 5W-20 Synthetic Motor Oil: Case of (12) quart bottles</t>
  </si>
  <si>
    <t>XLMQT-EA</t>
  </si>
  <si>
    <t>XL 5W-20 Synthetic Motor Oil: (1) quart bottle</t>
  </si>
  <si>
    <t>XLTQT-CA</t>
  </si>
  <si>
    <t>XL 10W-30 Synthetic Motor Oil: Case of (12) quart bottles</t>
  </si>
  <si>
    <t>XLTQT-EA</t>
  </si>
  <si>
    <t>XL 10W-30 Synthetic Motor Oil: (1) quart bottle</t>
  </si>
  <si>
    <t>SAE 0W-20 XL Extended Life Synthetic Motor Oil</t>
  </si>
  <si>
    <t>XLZQT-CA</t>
  </si>
  <si>
    <t>XLZQT-EA</t>
  </si>
  <si>
    <t>AME1G-CA</t>
  </si>
  <si>
    <t>SAE 15W-40 Synthetic Heavy Duty Diesel and Marine Motor Oil</t>
  </si>
  <si>
    <t>AME1G-EA</t>
  </si>
  <si>
    <t>AMETP-CA</t>
  </si>
  <si>
    <t>AMETP-EA</t>
  </si>
  <si>
    <t>DEO1G-CA</t>
  </si>
  <si>
    <t>Synthetic 5W-40 Premium Diesel Oil</t>
  </si>
  <si>
    <t>DEO1G-EA</t>
  </si>
  <si>
    <t>DEOTP-CA</t>
  </si>
  <si>
    <t xml:space="preserve">Syn Premium Diesel Oil 5w-40  </t>
  </si>
  <si>
    <t>DEOTP-EA</t>
  </si>
  <si>
    <t>DME1G-CA</t>
  </si>
  <si>
    <t xml:space="preserve">Syn Premium Diesel Oil 15w-40 </t>
  </si>
  <si>
    <t>DME1G-EA</t>
  </si>
  <si>
    <t>DMETP-CA</t>
  </si>
  <si>
    <t>DMETP-EA</t>
  </si>
  <si>
    <t>HDD1G-CA</t>
  </si>
  <si>
    <t>Series 3000 SAE 5W-30 Synthetic Heavy Duty Diesel Oil : 4 GALLONS</t>
  </si>
  <si>
    <t>HDD1G-EA</t>
  </si>
  <si>
    <t>Series 3000 SAE 5W-30 Synthetic Heavy Duty Diesel Oil : 1 GALLON</t>
  </si>
  <si>
    <t>HDDQT-CA</t>
  </si>
  <si>
    <t>Series 3000 SAE 5W-30 Synthetic Heavy Duty Diesel Oil : Case of (12) quart bottles</t>
  </si>
  <si>
    <t>HDDQT-EA</t>
  </si>
  <si>
    <t>Series 3000 SAE 5W-30 Synthetic Heavy Duty Diesel Oil : (1) quart bottle</t>
  </si>
  <si>
    <t>HDDTP-CA</t>
  </si>
  <si>
    <t>Series 3000 SAE 5W-30 Synthetic Heavy Duty Diesel Oil : (2) 2.5 GAL BOTTLES</t>
  </si>
  <si>
    <t>HDDTP-EA</t>
  </si>
  <si>
    <t>Series 3000 SAE 5W-30 Synthetic Heavy Duty Diesel Oil : (1) 2.5 GAL BOTTLE</t>
  </si>
  <si>
    <t>OED1G-CA</t>
  </si>
  <si>
    <t xml:space="preserve">Synthetic 15W40 OE Diesel Oil </t>
  </si>
  <si>
    <t>OED1G-EA</t>
  </si>
  <si>
    <t>FGR1G-CA</t>
  </si>
  <si>
    <t>75W-90 Synthetic Long Life Gear Lube: 4 GALLONS</t>
  </si>
  <si>
    <t>FGR1G-EA</t>
  </si>
  <si>
    <t>75W-90 Synthetic Long Life Gear Lube: 1 GALLON</t>
  </si>
  <si>
    <t>FGRQT-CA</t>
  </si>
  <si>
    <t>75W-90 Synthetic Long Life Gear Lube: Case of (12) quart bottles</t>
  </si>
  <si>
    <t>FGRQT-EA</t>
  </si>
  <si>
    <t>75W-90 Synthetic Long Life Gear Lube: (1) quart bottle</t>
  </si>
  <si>
    <t>SVGQT-CA</t>
  </si>
  <si>
    <t>SEVERE GEAR 75W-90 Synthetic EP Lubricant: 12 QUARTS</t>
  </si>
  <si>
    <t>SVGQT-EA</t>
  </si>
  <si>
    <t>SEVERE GEAR 75W-90 Synthetic EP Lubricant: (1) quart bottle</t>
  </si>
  <si>
    <t>SVOQT-CA</t>
  </si>
  <si>
    <t>SEVERE GEAR 75W-140 Synthetic EP Lubricant : Case of (12) quart bottles</t>
  </si>
  <si>
    <t>SVTQT-CA</t>
  </si>
  <si>
    <t>SEVERE GEAR 75W-110 Synthetic EP Lubricant: 12 QUARTS</t>
  </si>
  <si>
    <t>SVTQT-EA</t>
  </si>
  <si>
    <t>SEVERE GEAR 75W-110 Synthetic EP Lubricant: 1 QUART</t>
  </si>
  <si>
    <t>GLCCR-CA</t>
  </si>
  <si>
    <t>Synthetic Multi-Purpose Grease NLGI #2 GC/LB : (10) 14-OZ. CARTRIDGES</t>
  </si>
  <si>
    <t>GLCCR-EA</t>
  </si>
  <si>
    <t>Synthetic Multi-Purpose Grease NLGI #2 GC/LB : (1) 14-OZ. CARTRIDGE</t>
  </si>
  <si>
    <t>Synthetic Poly Truck Grease #1</t>
  </si>
  <si>
    <t>GPTR1CR-CA</t>
  </si>
  <si>
    <t>GPTR1CR-EA</t>
  </si>
  <si>
    <t>Synthetic Poly Truck Grease #2</t>
  </si>
  <si>
    <t>GPTR2CR-CA</t>
  </si>
  <si>
    <t>GPTR2CR-EA</t>
  </si>
  <si>
    <t>GRGCR-CA</t>
  </si>
  <si>
    <t>Series 2000 Synthetic Racing Grease NLGI#2 GC/LB : (10) 14-OZ. CARTRIDGES</t>
  </si>
  <si>
    <t>GRGCR-EA</t>
  </si>
  <si>
    <t>Series 2000 Synthetic Racing Grease NLGI#2 GC/LB : (1) 14-OZ. CARTRIDGE</t>
  </si>
  <si>
    <t>Synthetic Water Resistant Lithium Complex Grease; NLGI #2 GC/LB</t>
  </si>
  <si>
    <t>GWRCR-CA</t>
  </si>
  <si>
    <t>GWRCR-EA</t>
  </si>
  <si>
    <t xml:space="preserve">Power Steering Fluid          </t>
  </si>
  <si>
    <t>PSFCN-CA</t>
  </si>
  <si>
    <t>PSFCN-EA</t>
  </si>
  <si>
    <t>Synthetic 2-Stroke Injector Oil</t>
  </si>
  <si>
    <t>AIO1G-CA</t>
  </si>
  <si>
    <t>AIO1G-EA</t>
  </si>
  <si>
    <t>Interceptor Synthetic 2-Cycle Oil</t>
  </si>
  <si>
    <t>AIT1G-CA</t>
  </si>
  <si>
    <t>AIT1G-EA</t>
  </si>
  <si>
    <t>AITQT-CA</t>
  </si>
  <si>
    <t>AITQT-EA</t>
  </si>
  <si>
    <t>Saber Professional 100</t>
  </si>
  <si>
    <t>ATPBC-CA</t>
  </si>
  <si>
    <t>ATPBC-EA</t>
  </si>
  <si>
    <t>ATPPK-CA</t>
  </si>
  <si>
    <t>ATPPK-EA</t>
  </si>
  <si>
    <t>ATPQT-CA</t>
  </si>
  <si>
    <t>ATPQT-EA</t>
  </si>
  <si>
    <t>HP Marine Synthetic 2-Stroke Oil</t>
  </si>
  <si>
    <t>HPM1G-CA</t>
  </si>
  <si>
    <t>HPM1G-EA</t>
  </si>
  <si>
    <t>Synthetic Chaincase &amp; Gear Oil</t>
  </si>
  <si>
    <t>TCCCN-CA</t>
  </si>
  <si>
    <t>TCCCN-EA</t>
  </si>
  <si>
    <t>TDR1G-CA</t>
  </si>
  <si>
    <t>DOMINATOR Synthetic 2-Cycle Oil: (4) gallon bottles</t>
  </si>
  <si>
    <t>TDR1G-EA</t>
  </si>
  <si>
    <t>DOMINATOR Synthetic 2-Cycle Oil: (1) gallon bottle</t>
  </si>
  <si>
    <t>MCF1G-CA</t>
  </si>
  <si>
    <t>SAE 10W-40 Synthetic Motorcycle Oil: 4 GALLONS</t>
  </si>
  <si>
    <t>MCF1G-EA</t>
  </si>
  <si>
    <t>SAE 10W-40 Synthetic Motorcycle Oil: 1 GALLON</t>
  </si>
  <si>
    <t>MCFQT-CA</t>
  </si>
  <si>
    <t>SAE 10W-40 Synthetic Motorcycle Oil: 12 QUARTS</t>
  </si>
  <si>
    <t>MCFQT-EA</t>
  </si>
  <si>
    <t>SAE 10W-40 Synthetic Motorcycle Oil: (1) quart bottle</t>
  </si>
  <si>
    <t>MCV1G-CA</t>
  </si>
  <si>
    <t>SAE 20W-50 Synthetic Motorcycle Oil: 4 GALLONS</t>
  </si>
  <si>
    <t>MCV1G-EA</t>
  </si>
  <si>
    <t>SAE 20W-50 Synthetic Motorcycle Oil: 1 GALLON</t>
  </si>
  <si>
    <t>MCVQT-CA</t>
  </si>
  <si>
    <t>SAE 20W-50 Synthetic Motorcycle Oil: Case of (12) quart bottles</t>
  </si>
  <si>
    <t>MCVQT-EA</t>
  </si>
  <si>
    <t>SAE 20W-50 Synthetic Motorcycle Oil: (1) quart bottle</t>
  </si>
  <si>
    <t>Signature Series Multi-Vehicle Synthetic Automatic Transmission Fluid (ATF)</t>
  </si>
  <si>
    <t>ATF1G-CA</t>
  </si>
  <si>
    <t>ATFQT-CA</t>
  </si>
  <si>
    <t>ATFQT-EA</t>
  </si>
  <si>
    <t>ATFTP-CA</t>
  </si>
  <si>
    <t>ATFTP-EA</t>
  </si>
  <si>
    <t>ATL1G-CA</t>
  </si>
  <si>
    <t>Signature Series Fuel-Efficient Synthetic Automatic Transmission Fluid (ATL)</t>
  </si>
  <si>
    <t>ATL1G-EA</t>
  </si>
  <si>
    <t>ATLQT-CA</t>
  </si>
  <si>
    <t>ATLQT-EA</t>
  </si>
  <si>
    <t>ATLTP-CA</t>
  </si>
  <si>
    <t>ATLTP-EA</t>
  </si>
  <si>
    <t>MTFQT-CA</t>
  </si>
  <si>
    <t>Synthetic Synchromesh Transmission Fluid (5W-30) : 12 QUARTS</t>
  </si>
  <si>
    <t>MTFQT-EA</t>
  </si>
  <si>
    <t>Synthetic Synchromesh Transmission Fluid (5W-30) : 1 QUART</t>
  </si>
  <si>
    <t>MTGQT-CA</t>
  </si>
  <si>
    <t>Synthetic Manual Transmission and Transaxle Gear Lube (75W-90) API GL-4 : 12 QUARTS</t>
  </si>
  <si>
    <t>MTGQT-EA</t>
  </si>
  <si>
    <t>Synthetic Manual Transmission and Transaxle Gear Lube (75W-90) API GL-4 : 1 QUART</t>
  </si>
  <si>
    <t>Absolute Efficiency Oil Filter</t>
  </si>
  <si>
    <t>EA15K01-EA</t>
  </si>
  <si>
    <t>EA15K02-EA</t>
  </si>
  <si>
    <t>EA15K03-EA</t>
  </si>
  <si>
    <t>EA15K09-EA</t>
  </si>
  <si>
    <t>EA15K12-EA</t>
  </si>
  <si>
    <t>EA15K13-EA</t>
  </si>
  <si>
    <t>EA15K20-EA</t>
  </si>
  <si>
    <t>EA15K29-EA</t>
  </si>
  <si>
    <t>EA15K32-EA</t>
  </si>
  <si>
    <t>EA15K50-EA</t>
  </si>
  <si>
    <t>EA15K51-EA</t>
  </si>
  <si>
    <t>EA15K88-EA</t>
  </si>
  <si>
    <t>EAO11-EA</t>
  </si>
  <si>
    <t>25,000-Mile Ea Oil Filter: 1 Filter</t>
  </si>
  <si>
    <t>EAO17-EA</t>
  </si>
  <si>
    <t>EAO23-EA</t>
  </si>
  <si>
    <t>EAO24-EA</t>
  </si>
  <si>
    <t>EAO34-EA</t>
  </si>
  <si>
    <t>EAO42-EA</t>
  </si>
  <si>
    <t>EAO52-EA</t>
  </si>
  <si>
    <t>EAO64-EA</t>
  </si>
  <si>
    <t>EAO80-EA</t>
  </si>
  <si>
    <t>EAO98-EA</t>
  </si>
  <si>
    <t>EAO99-EA</t>
  </si>
  <si>
    <t xml:space="preserve"> </t>
  </si>
  <si>
    <t>G1206-EA</t>
  </si>
  <si>
    <t>Oil Suction Pump with 10-ft. hose</t>
  </si>
  <si>
    <t>G1230-EA</t>
  </si>
  <si>
    <t xml:space="preserve">Flexible Pour Spout - (1) flexible pour spout       </t>
  </si>
  <si>
    <t>G2576-EA</t>
  </si>
  <si>
    <t xml:space="preserve">Hand Pump                     </t>
  </si>
  <si>
    <t>Cetane Boost Diesel Fuel Additive</t>
  </si>
  <si>
    <t>ACBCN-CA</t>
  </si>
  <si>
    <t>ACBCN-EA</t>
  </si>
  <si>
    <t>ACFCN-CA</t>
  </si>
  <si>
    <t>Cold Flow Improver For Diesel Fuel</t>
  </si>
  <si>
    <t>ACFCN-EA</t>
  </si>
  <si>
    <t>Diesel Fuel Additive Concentrate</t>
  </si>
  <si>
    <t>ADFCN-CA</t>
  </si>
  <si>
    <t>ADFCN-EA</t>
  </si>
  <si>
    <t>ADFHG-CA</t>
  </si>
  <si>
    <t>ADFHG-EA</t>
  </si>
  <si>
    <t>AOBBE-CA</t>
  </si>
  <si>
    <t>AOB Series 2000 Octane Boost</t>
  </si>
  <si>
    <t>AOBBE-EA</t>
  </si>
  <si>
    <t>Series 2000 Octane Boost</t>
  </si>
  <si>
    <t>APICN-CA</t>
  </si>
  <si>
    <t>PI Performance Improver Concentrate</t>
  </si>
  <si>
    <t>APICN-EA</t>
  </si>
  <si>
    <t>AQSCN-CA</t>
  </si>
  <si>
    <t xml:space="preserve">Quick Shot SE                 </t>
  </si>
  <si>
    <t>AQSCN-EA</t>
  </si>
  <si>
    <t>Diesel Concentrate w/Cold Flow</t>
  </si>
  <si>
    <t>DFCCN-CA</t>
  </si>
  <si>
    <t>DFCCN-EA</t>
  </si>
  <si>
    <t>MOBCN-CA</t>
  </si>
  <si>
    <t xml:space="preserve">Motorcycle Octane Boost  </t>
  </si>
  <si>
    <t>MOBCN-EA</t>
  </si>
  <si>
    <t xml:space="preserve">Engine &amp; Transmission Flush   </t>
  </si>
  <si>
    <t>FLSHCN-CA</t>
  </si>
  <si>
    <t>FLSHCN-EA</t>
  </si>
  <si>
    <t>AMHSC-CA</t>
  </si>
  <si>
    <t>MP Heavy Duty Metal Protector</t>
  </si>
  <si>
    <t>AMHSC-EA</t>
  </si>
  <si>
    <t>AMPSC-CA</t>
  </si>
  <si>
    <t>MP Metal Protector</t>
  </si>
  <si>
    <t>AMPSC-EA</t>
  </si>
  <si>
    <t>Basic or Expanded Supply</t>
  </si>
  <si>
    <t>E</t>
  </si>
  <si>
    <t>Basic</t>
  </si>
  <si>
    <t>Basic Count</t>
  </si>
  <si>
    <t>Expanded Count</t>
  </si>
  <si>
    <t>KEY</t>
  </si>
  <si>
    <t>Basic Expanded</t>
  </si>
  <si>
    <t>Expanded</t>
  </si>
  <si>
    <t>basic cost</t>
  </si>
  <si>
    <t>Expanded costs</t>
  </si>
  <si>
    <t>Basic Commissions</t>
  </si>
  <si>
    <t>Expanded Commissions</t>
  </si>
  <si>
    <t>Choose based on climate</t>
  </si>
  <si>
    <t>Adj cost</t>
  </si>
  <si>
    <t>adj cost</t>
  </si>
  <si>
    <t>Commission Back</t>
  </si>
  <si>
    <t>Stock Priority</t>
  </si>
  <si>
    <t>Item Code</t>
  </si>
  <si>
    <t>Sub-Costs Basic</t>
  </si>
  <si>
    <t>Total Com$ if this only order</t>
  </si>
  <si>
    <t>Sub-Costs Expanded</t>
  </si>
  <si>
    <t>Now available in Gallons. 5-liter discontinued</t>
  </si>
  <si>
    <t xml:space="preserve">Expand OE selection if you service customer vehicles. </t>
  </si>
  <si>
    <t xml:space="preserve">Z-ROD® 10W-30 Synthetic Motor Oil </t>
  </si>
  <si>
    <t>ZRTQT-CA</t>
  </si>
  <si>
    <t>ZRTQT-EA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</si>
</sst>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164" fontId="0" fillId="34" borderId="10" xfId="0" applyNumberFormat="1" applyFill="1" applyBorder="1" applyAlignment="1">
      <alignment vertical="top" wrapText="1"/>
    </xf>
    <xf numFmtId="164" fontId="0" fillId="35" borderId="10" xfId="0" applyNumberFormat="1" applyFill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36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11" fontId="1" fillId="35" borderId="10" xfId="0" applyNumberFormat="1" applyFont="1" applyFill="1" applyBorder="1" applyAlignment="1">
      <alignment vertical="top" wrapText="1"/>
    </xf>
    <xf numFmtId="0" fontId="0" fillId="19" borderId="10" xfId="0" applyFill="1" applyBorder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 vertical="center" wrapText="1"/>
    </xf>
    <xf numFmtId="0" fontId="0" fillId="37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 horizontal="center" vertical="top" wrapText="1"/>
    </xf>
    <xf numFmtId="0" fontId="0" fillId="37" borderId="0" xfId="0" applyFill="1" applyAlignment="1">
      <alignment horizontal="center" vertical="top" wrapText="1"/>
    </xf>
    <xf numFmtId="0" fontId="0" fillId="38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7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zoomScalePageLayoutView="0" workbookViewId="0" topLeftCell="A58">
      <selection activeCell="L181" sqref="L181"/>
    </sheetView>
  </sheetViews>
  <sheetFormatPr defaultColWidth="9.140625" defaultRowHeight="12.75"/>
  <cols>
    <col min="1" max="1" width="11.421875" style="0" customWidth="1"/>
    <col min="2" max="2" width="18.00390625" style="0" customWidth="1"/>
    <col min="3" max="3" width="7.421875" style="0" customWidth="1"/>
    <col min="5" max="5" width="7.421875" style="0" customWidth="1"/>
    <col min="7" max="7" width="19.00390625" style="0" hidden="1" customWidth="1"/>
    <col min="8" max="8" width="7.00390625" style="0" customWidth="1"/>
    <col min="11" max="11" width="11.140625" style="9" customWidth="1"/>
    <col min="12" max="12" width="11.140625" style="10" customWidth="1"/>
    <col min="13" max="13" width="12.57421875" style="9" customWidth="1"/>
    <col min="14" max="14" width="14.57421875" style="10" customWidth="1"/>
    <col min="15" max="15" width="12.57421875" style="11" customWidth="1"/>
    <col min="16" max="16" width="10.421875" style="11" customWidth="1"/>
    <col min="17" max="17" width="22.421875" style="0" customWidth="1"/>
  </cols>
  <sheetData>
    <row r="1" spans="1:17" s="5" customFormat="1" ht="42.75" customHeight="1">
      <c r="A1" s="5" t="s">
        <v>281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264</v>
      </c>
      <c r="H1" s="5" t="s">
        <v>267</v>
      </c>
      <c r="I1" s="5" t="s">
        <v>268</v>
      </c>
      <c r="J1" s="5" t="s">
        <v>280</v>
      </c>
      <c r="K1" s="6" t="s">
        <v>272</v>
      </c>
      <c r="L1" s="7" t="s">
        <v>274</v>
      </c>
      <c r="M1" s="6" t="s">
        <v>273</v>
      </c>
      <c r="N1" s="7" t="s">
        <v>275</v>
      </c>
      <c r="O1" s="8" t="s">
        <v>282</v>
      </c>
      <c r="P1" s="8" t="s">
        <v>284</v>
      </c>
      <c r="Q1" s="5" t="s">
        <v>269</v>
      </c>
    </row>
    <row r="2" spans="1:17" ht="12.75">
      <c r="A2" t="s">
        <v>20</v>
      </c>
      <c r="B2" t="s">
        <v>21</v>
      </c>
      <c r="C2">
        <v>32</v>
      </c>
      <c r="D2">
        <v>80.45</v>
      </c>
      <c r="E2">
        <v>116.6</v>
      </c>
      <c r="F2">
        <v>157.45</v>
      </c>
      <c r="G2" t="s">
        <v>271</v>
      </c>
      <c r="I2">
        <v>1</v>
      </c>
      <c r="J2" s="23">
        <v>1</v>
      </c>
      <c r="K2" s="9">
        <f>SUM(E2*H2)</f>
        <v>0</v>
      </c>
      <c r="L2" s="10">
        <f>SUM(D2*H2)</f>
        <v>0</v>
      </c>
      <c r="M2" s="9">
        <f>SUM(E2*I2)</f>
        <v>116.6</v>
      </c>
      <c r="N2" s="10">
        <f>SUM(D2*I2)</f>
        <v>80.45</v>
      </c>
      <c r="Q2" s="1" t="s">
        <v>276</v>
      </c>
    </row>
    <row r="3" spans="1:17" ht="12.75">
      <c r="A3" t="s">
        <v>22</v>
      </c>
      <c r="B3" t="s">
        <v>21</v>
      </c>
      <c r="C3">
        <v>8</v>
      </c>
      <c r="D3">
        <v>20.11</v>
      </c>
      <c r="E3">
        <v>30.65</v>
      </c>
      <c r="F3">
        <v>39.8</v>
      </c>
      <c r="G3" t="s">
        <v>221</v>
      </c>
      <c r="J3" s="23">
        <v>1</v>
      </c>
      <c r="K3" s="9">
        <f>SUM(E3*H3)</f>
        <v>0</v>
      </c>
      <c r="L3" s="10">
        <f aca="true" t="shared" si="0" ref="L3:L66">SUM(D3*H3)</f>
        <v>0</v>
      </c>
      <c r="M3" s="9">
        <f aca="true" t="shared" si="1" ref="M3:M66">SUM(E3*I3)</f>
        <v>0</v>
      </c>
      <c r="N3" s="10">
        <f aca="true" t="shared" si="2" ref="N3:N66">SUM(D3*I3)</f>
        <v>0</v>
      </c>
      <c r="Q3" s="21" t="s">
        <v>286</v>
      </c>
    </row>
    <row r="4" spans="1:17" ht="12.75">
      <c r="A4" t="s">
        <v>23</v>
      </c>
      <c r="B4" t="s">
        <v>21</v>
      </c>
      <c r="C4">
        <v>25.2</v>
      </c>
      <c r="D4">
        <v>61.58</v>
      </c>
      <c r="E4">
        <v>89.25</v>
      </c>
      <c r="F4">
        <v>120.5</v>
      </c>
      <c r="G4" t="s">
        <v>270</v>
      </c>
      <c r="H4">
        <v>1</v>
      </c>
      <c r="I4">
        <v>2</v>
      </c>
      <c r="J4" s="23">
        <v>1</v>
      </c>
      <c r="K4" s="9">
        <f>SUM(E4*H4)</f>
        <v>89.25</v>
      </c>
      <c r="L4" s="10">
        <f t="shared" si="0"/>
        <v>61.58</v>
      </c>
      <c r="M4" s="9">
        <f t="shared" si="1"/>
        <v>178.5</v>
      </c>
      <c r="N4" s="10">
        <f t="shared" si="2"/>
        <v>123.16</v>
      </c>
      <c r="Q4" s="22"/>
    </row>
    <row r="5" spans="1:17" ht="12.75">
      <c r="A5" t="s">
        <v>24</v>
      </c>
      <c r="B5" t="s">
        <v>21</v>
      </c>
      <c r="C5">
        <v>2.1</v>
      </c>
      <c r="D5">
        <v>5.13</v>
      </c>
      <c r="E5">
        <v>7.85</v>
      </c>
      <c r="F5">
        <v>10.15</v>
      </c>
      <c r="J5" s="23">
        <v>1</v>
      </c>
      <c r="K5" s="9">
        <f aca="true" t="shared" si="3" ref="K5:K68">SUM(E5*H5)</f>
        <v>0</v>
      </c>
      <c r="L5" s="10">
        <f t="shared" si="0"/>
        <v>0</v>
      </c>
      <c r="M5" s="9">
        <f t="shared" si="1"/>
        <v>0</v>
      </c>
      <c r="N5" s="10">
        <f t="shared" si="2"/>
        <v>0</v>
      </c>
      <c r="Q5" s="22"/>
    </row>
    <row r="6" spans="1:14" ht="12.75">
      <c r="A6" t="s">
        <v>25</v>
      </c>
      <c r="B6" t="s">
        <v>26</v>
      </c>
      <c r="C6">
        <v>30.4</v>
      </c>
      <c r="D6">
        <v>80.45</v>
      </c>
      <c r="E6">
        <v>116.6</v>
      </c>
      <c r="F6">
        <v>157.45</v>
      </c>
      <c r="G6" t="s">
        <v>271</v>
      </c>
      <c r="I6">
        <v>1</v>
      </c>
      <c r="J6" s="23">
        <v>1</v>
      </c>
      <c r="K6" s="9">
        <f t="shared" si="3"/>
        <v>0</v>
      </c>
      <c r="L6" s="10">
        <f t="shared" si="0"/>
        <v>0</v>
      </c>
      <c r="M6" s="9">
        <f t="shared" si="1"/>
        <v>116.6</v>
      </c>
      <c r="N6" s="10">
        <f t="shared" si="2"/>
        <v>80.45</v>
      </c>
    </row>
    <row r="7" spans="1:14" ht="12.75">
      <c r="A7" t="s">
        <v>27</v>
      </c>
      <c r="B7" t="s">
        <v>28</v>
      </c>
      <c r="C7">
        <v>7.6</v>
      </c>
      <c r="D7">
        <v>20.11</v>
      </c>
      <c r="E7">
        <v>30.65</v>
      </c>
      <c r="F7">
        <v>39.8</v>
      </c>
      <c r="J7" s="23">
        <v>1</v>
      </c>
      <c r="K7" s="9">
        <f t="shared" si="3"/>
        <v>0</v>
      </c>
      <c r="L7" s="10">
        <f t="shared" si="0"/>
        <v>0</v>
      </c>
      <c r="M7" s="9">
        <f t="shared" si="1"/>
        <v>0</v>
      </c>
      <c r="N7" s="10">
        <f t="shared" si="2"/>
        <v>0</v>
      </c>
    </row>
    <row r="8" spans="1:14" ht="12.75">
      <c r="A8" t="s">
        <v>29</v>
      </c>
      <c r="B8" t="s">
        <v>28</v>
      </c>
      <c r="C8">
        <v>24</v>
      </c>
      <c r="D8">
        <v>61.58</v>
      </c>
      <c r="E8">
        <v>89.25</v>
      </c>
      <c r="F8">
        <v>120.5</v>
      </c>
      <c r="G8" t="s">
        <v>270</v>
      </c>
      <c r="H8">
        <v>1</v>
      </c>
      <c r="I8">
        <v>1</v>
      </c>
      <c r="J8" s="23">
        <v>1</v>
      </c>
      <c r="K8" s="9">
        <f t="shared" si="3"/>
        <v>89.25</v>
      </c>
      <c r="L8" s="10">
        <f t="shared" si="0"/>
        <v>61.58</v>
      </c>
      <c r="M8" s="9">
        <f t="shared" si="1"/>
        <v>89.25</v>
      </c>
      <c r="N8" s="10">
        <f t="shared" si="2"/>
        <v>61.58</v>
      </c>
    </row>
    <row r="9" spans="1:14" ht="12.75">
      <c r="A9" t="s">
        <v>30</v>
      </c>
      <c r="B9" t="s">
        <v>28</v>
      </c>
      <c r="C9">
        <v>2</v>
      </c>
      <c r="D9">
        <v>5.13</v>
      </c>
      <c r="E9">
        <v>7.85</v>
      </c>
      <c r="F9">
        <v>10.15</v>
      </c>
      <c r="J9" s="23">
        <v>1</v>
      </c>
      <c r="K9" s="9">
        <f t="shared" si="3"/>
        <v>0</v>
      </c>
      <c r="L9" s="10">
        <f t="shared" si="0"/>
        <v>0</v>
      </c>
      <c r="M9" s="9">
        <f t="shared" si="1"/>
        <v>0</v>
      </c>
      <c r="N9" s="10">
        <f t="shared" si="2"/>
        <v>0</v>
      </c>
    </row>
    <row r="10" spans="1:14" ht="12.75">
      <c r="A10" t="s">
        <v>38</v>
      </c>
      <c r="B10" t="s">
        <v>37</v>
      </c>
      <c r="C10">
        <v>25.2</v>
      </c>
      <c r="D10">
        <v>64.07</v>
      </c>
      <c r="E10">
        <v>92.85</v>
      </c>
      <c r="F10">
        <v>125.35</v>
      </c>
      <c r="G10" t="s">
        <v>265</v>
      </c>
      <c r="I10">
        <v>1</v>
      </c>
      <c r="J10" s="23">
        <v>1</v>
      </c>
      <c r="K10" s="9">
        <f t="shared" si="3"/>
        <v>0</v>
      </c>
      <c r="L10" s="10">
        <f t="shared" si="0"/>
        <v>0</v>
      </c>
      <c r="M10" s="9">
        <f t="shared" si="1"/>
        <v>92.85</v>
      </c>
      <c r="N10" s="10">
        <f t="shared" si="2"/>
        <v>64.07</v>
      </c>
    </row>
    <row r="11" spans="1:14" ht="12.75">
      <c r="A11" t="s">
        <v>39</v>
      </c>
      <c r="B11" t="s">
        <v>37</v>
      </c>
      <c r="C11">
        <v>2.1</v>
      </c>
      <c r="D11">
        <v>5.34</v>
      </c>
      <c r="E11">
        <v>8.15</v>
      </c>
      <c r="F11">
        <v>10.55</v>
      </c>
      <c r="J11" s="23">
        <v>1</v>
      </c>
      <c r="K11" s="9">
        <f t="shared" si="3"/>
        <v>0</v>
      </c>
      <c r="L11" s="10">
        <f t="shared" si="0"/>
        <v>0</v>
      </c>
      <c r="M11" s="9">
        <f t="shared" si="1"/>
        <v>0</v>
      </c>
      <c r="N11" s="10">
        <f t="shared" si="2"/>
        <v>0</v>
      </c>
    </row>
    <row r="12" spans="1:14" ht="12.75">
      <c r="A12" t="s">
        <v>46</v>
      </c>
      <c r="B12" t="s">
        <v>47</v>
      </c>
      <c r="C12">
        <v>31.2</v>
      </c>
      <c r="D12">
        <v>59.75</v>
      </c>
      <c r="E12">
        <v>86.6</v>
      </c>
      <c r="F12">
        <v>116.95</v>
      </c>
      <c r="G12" t="s">
        <v>265</v>
      </c>
      <c r="I12">
        <v>1</v>
      </c>
      <c r="J12" s="23">
        <v>1</v>
      </c>
      <c r="K12" s="9">
        <f t="shared" si="3"/>
        <v>0</v>
      </c>
      <c r="L12" s="10">
        <f t="shared" si="0"/>
        <v>0</v>
      </c>
      <c r="M12" s="9">
        <f t="shared" si="1"/>
        <v>86.6</v>
      </c>
      <c r="N12" s="10">
        <f t="shared" si="2"/>
        <v>59.75</v>
      </c>
    </row>
    <row r="13" spans="1:14" ht="12.75">
      <c r="A13" t="s">
        <v>48</v>
      </c>
      <c r="B13" t="s">
        <v>49</v>
      </c>
      <c r="C13">
        <v>7.8</v>
      </c>
      <c r="D13">
        <v>14.94</v>
      </c>
      <c r="E13">
        <v>22.75</v>
      </c>
      <c r="F13">
        <v>29.65</v>
      </c>
      <c r="J13" s="23">
        <v>1</v>
      </c>
      <c r="K13" s="9">
        <f t="shared" si="3"/>
        <v>0</v>
      </c>
      <c r="L13" s="10">
        <f t="shared" si="0"/>
        <v>0</v>
      </c>
      <c r="M13" s="9">
        <f t="shared" si="1"/>
        <v>0</v>
      </c>
      <c r="N13" s="10">
        <f t="shared" si="2"/>
        <v>0</v>
      </c>
    </row>
    <row r="14" spans="1:14" ht="12.75">
      <c r="A14" t="s">
        <v>51</v>
      </c>
      <c r="B14" t="s">
        <v>52</v>
      </c>
      <c r="C14">
        <v>24</v>
      </c>
      <c r="D14">
        <v>46.06</v>
      </c>
      <c r="E14">
        <v>66.75</v>
      </c>
      <c r="F14">
        <v>90.15</v>
      </c>
      <c r="G14" t="s">
        <v>270</v>
      </c>
      <c r="H14">
        <v>1</v>
      </c>
      <c r="I14">
        <v>2</v>
      </c>
      <c r="J14" s="23">
        <v>1</v>
      </c>
      <c r="K14" s="9">
        <f t="shared" si="3"/>
        <v>66.75</v>
      </c>
      <c r="L14" s="10">
        <f t="shared" si="0"/>
        <v>46.06</v>
      </c>
      <c r="M14" s="9">
        <f t="shared" si="1"/>
        <v>133.5</v>
      </c>
      <c r="N14" s="10">
        <f t="shared" si="2"/>
        <v>92.12</v>
      </c>
    </row>
    <row r="15" spans="1:14" ht="12.75">
      <c r="A15" t="s">
        <v>53</v>
      </c>
      <c r="B15" t="s">
        <v>50</v>
      </c>
      <c r="C15">
        <v>2</v>
      </c>
      <c r="D15">
        <v>3.84</v>
      </c>
      <c r="E15">
        <v>5.85</v>
      </c>
      <c r="F15">
        <v>7.65</v>
      </c>
      <c r="J15" s="23">
        <v>1</v>
      </c>
      <c r="K15" s="9">
        <f t="shared" si="3"/>
        <v>0</v>
      </c>
      <c r="L15" s="10">
        <f t="shared" si="0"/>
        <v>0</v>
      </c>
      <c r="M15" s="9">
        <f t="shared" si="1"/>
        <v>0</v>
      </c>
      <c r="N15" s="10">
        <f t="shared" si="2"/>
        <v>0</v>
      </c>
    </row>
    <row r="16" spans="1:14" ht="12.75">
      <c r="A16" t="s">
        <v>54</v>
      </c>
      <c r="B16" t="s">
        <v>55</v>
      </c>
      <c r="C16">
        <v>24</v>
      </c>
      <c r="D16">
        <v>46.06</v>
      </c>
      <c r="E16">
        <v>66.75</v>
      </c>
      <c r="F16">
        <v>90.15</v>
      </c>
      <c r="G16" t="s">
        <v>270</v>
      </c>
      <c r="H16">
        <v>1</v>
      </c>
      <c r="I16">
        <v>1</v>
      </c>
      <c r="J16" s="23">
        <v>1</v>
      </c>
      <c r="K16" s="9">
        <f t="shared" si="3"/>
        <v>66.75</v>
      </c>
      <c r="L16" s="10">
        <f t="shared" si="0"/>
        <v>46.06</v>
      </c>
      <c r="M16" s="9">
        <f t="shared" si="1"/>
        <v>66.75</v>
      </c>
      <c r="N16" s="10">
        <f t="shared" si="2"/>
        <v>46.06</v>
      </c>
    </row>
    <row r="17" spans="1:14" ht="12.75">
      <c r="A17" t="s">
        <v>56</v>
      </c>
      <c r="B17" t="s">
        <v>57</v>
      </c>
      <c r="C17">
        <v>2</v>
      </c>
      <c r="D17">
        <v>3.84</v>
      </c>
      <c r="E17">
        <v>5.85</v>
      </c>
      <c r="F17">
        <v>7.65</v>
      </c>
      <c r="J17" s="23">
        <v>1</v>
      </c>
      <c r="K17" s="9">
        <f t="shared" si="3"/>
        <v>0</v>
      </c>
      <c r="L17" s="10">
        <f t="shared" si="0"/>
        <v>0</v>
      </c>
      <c r="M17" s="9">
        <f t="shared" si="1"/>
        <v>0</v>
      </c>
      <c r="N17" s="10">
        <f t="shared" si="2"/>
        <v>0</v>
      </c>
    </row>
    <row r="18" spans="1:14" ht="12.75">
      <c r="A18" t="s">
        <v>65</v>
      </c>
      <c r="B18" t="s">
        <v>66</v>
      </c>
      <c r="C18">
        <v>32</v>
      </c>
      <c r="D18">
        <v>72.86</v>
      </c>
      <c r="E18">
        <v>105.6</v>
      </c>
      <c r="F18">
        <v>142.6</v>
      </c>
      <c r="G18" t="s">
        <v>270</v>
      </c>
      <c r="H18">
        <v>1</v>
      </c>
      <c r="I18">
        <v>1</v>
      </c>
      <c r="J18" s="23">
        <v>1</v>
      </c>
      <c r="K18" s="9">
        <f t="shared" si="3"/>
        <v>105.6</v>
      </c>
      <c r="L18" s="10">
        <f t="shared" si="0"/>
        <v>72.86</v>
      </c>
      <c r="M18" s="9">
        <f t="shared" si="1"/>
        <v>105.6</v>
      </c>
      <c r="N18" s="10">
        <f t="shared" si="2"/>
        <v>72.86</v>
      </c>
    </row>
    <row r="19" spans="1:14" ht="12.75">
      <c r="A19" t="s">
        <v>67</v>
      </c>
      <c r="B19" t="s">
        <v>66</v>
      </c>
      <c r="C19">
        <v>8</v>
      </c>
      <c r="D19">
        <v>18.22</v>
      </c>
      <c r="E19">
        <v>27.75</v>
      </c>
      <c r="F19">
        <v>36.05</v>
      </c>
      <c r="J19" s="23">
        <v>1</v>
      </c>
      <c r="K19" s="9">
        <f t="shared" si="3"/>
        <v>0</v>
      </c>
      <c r="L19" s="10">
        <f t="shared" si="0"/>
        <v>0</v>
      </c>
      <c r="M19" s="9">
        <f t="shared" si="1"/>
        <v>0</v>
      </c>
      <c r="N19" s="10">
        <f t="shared" si="2"/>
        <v>0</v>
      </c>
    </row>
    <row r="20" spans="1:14" ht="12.75">
      <c r="A20" t="s">
        <v>70</v>
      </c>
      <c r="B20" t="s">
        <v>71</v>
      </c>
      <c r="C20">
        <v>32</v>
      </c>
      <c r="D20">
        <v>79.9</v>
      </c>
      <c r="E20">
        <v>115.8</v>
      </c>
      <c r="F20">
        <v>156.35</v>
      </c>
      <c r="G20" t="s">
        <v>270</v>
      </c>
      <c r="H20">
        <v>1</v>
      </c>
      <c r="I20">
        <v>1</v>
      </c>
      <c r="J20" s="23">
        <v>1</v>
      </c>
      <c r="K20" s="9">
        <f t="shared" si="3"/>
        <v>115.8</v>
      </c>
      <c r="L20" s="10">
        <f t="shared" si="0"/>
        <v>79.9</v>
      </c>
      <c r="M20" s="9">
        <f t="shared" si="1"/>
        <v>115.8</v>
      </c>
      <c r="N20" s="10">
        <f t="shared" si="2"/>
        <v>79.9</v>
      </c>
    </row>
    <row r="21" spans="1:14" ht="12.75">
      <c r="A21" t="s">
        <v>72</v>
      </c>
      <c r="B21" t="s">
        <v>71</v>
      </c>
      <c r="C21">
        <v>8</v>
      </c>
      <c r="D21">
        <v>19.98</v>
      </c>
      <c r="E21">
        <v>30.4</v>
      </c>
      <c r="F21">
        <v>39.5</v>
      </c>
      <c r="J21" s="23">
        <v>1</v>
      </c>
      <c r="K21" s="9">
        <f t="shared" si="3"/>
        <v>0</v>
      </c>
      <c r="L21" s="10">
        <f t="shared" si="0"/>
        <v>0</v>
      </c>
      <c r="M21" s="9">
        <f t="shared" si="1"/>
        <v>0</v>
      </c>
      <c r="N21" s="10">
        <f t="shared" si="2"/>
        <v>0</v>
      </c>
    </row>
    <row r="22" spans="1:14" ht="12.75">
      <c r="A22" t="s">
        <v>73</v>
      </c>
      <c r="B22" t="s">
        <v>74</v>
      </c>
      <c r="C22">
        <v>39</v>
      </c>
      <c r="D22">
        <v>95.64</v>
      </c>
      <c r="E22">
        <v>142.75</v>
      </c>
      <c r="F22">
        <v>189.9</v>
      </c>
      <c r="G22" t="s">
        <v>265</v>
      </c>
      <c r="I22">
        <v>1</v>
      </c>
      <c r="J22" s="23">
        <v>1</v>
      </c>
      <c r="K22" s="9">
        <f t="shared" si="3"/>
        <v>0</v>
      </c>
      <c r="L22" s="10">
        <f t="shared" si="0"/>
        <v>0</v>
      </c>
      <c r="M22" s="9">
        <f t="shared" si="1"/>
        <v>142.75</v>
      </c>
      <c r="N22" s="10">
        <f t="shared" si="2"/>
        <v>95.64</v>
      </c>
    </row>
    <row r="23" spans="1:14" ht="12.75">
      <c r="A23" t="s">
        <v>75</v>
      </c>
      <c r="B23" t="s">
        <v>74</v>
      </c>
      <c r="C23">
        <v>19.5</v>
      </c>
      <c r="D23">
        <v>47.82</v>
      </c>
      <c r="E23">
        <v>74.95</v>
      </c>
      <c r="F23">
        <v>95.95</v>
      </c>
      <c r="J23" s="23">
        <v>1</v>
      </c>
      <c r="K23" s="9">
        <f t="shared" si="3"/>
        <v>0</v>
      </c>
      <c r="L23" s="10">
        <f t="shared" si="0"/>
        <v>0</v>
      </c>
      <c r="M23" s="9">
        <f t="shared" si="1"/>
        <v>0</v>
      </c>
      <c r="N23" s="10">
        <f t="shared" si="2"/>
        <v>0</v>
      </c>
    </row>
    <row r="24" spans="1:14" ht="12.75">
      <c r="A24" t="s">
        <v>104</v>
      </c>
      <c r="B24" t="s">
        <v>105</v>
      </c>
      <c r="C24">
        <v>24</v>
      </c>
      <c r="D24">
        <v>90.77</v>
      </c>
      <c r="E24">
        <v>131.55</v>
      </c>
      <c r="F24">
        <v>177.6</v>
      </c>
      <c r="G24" t="s">
        <v>271</v>
      </c>
      <c r="H24">
        <v>0</v>
      </c>
      <c r="I24">
        <v>1</v>
      </c>
      <c r="J24" s="23">
        <v>1</v>
      </c>
      <c r="K24" s="9">
        <f t="shared" si="3"/>
        <v>0</v>
      </c>
      <c r="L24" s="10">
        <f t="shared" si="0"/>
        <v>0</v>
      </c>
      <c r="M24" s="9">
        <f t="shared" si="1"/>
        <v>131.55</v>
      </c>
      <c r="N24" s="10">
        <f t="shared" si="2"/>
        <v>90.77</v>
      </c>
    </row>
    <row r="25" spans="1:14" ht="12.75">
      <c r="A25" t="s">
        <v>106</v>
      </c>
      <c r="B25" t="s">
        <v>107</v>
      </c>
      <c r="C25">
        <v>2</v>
      </c>
      <c r="D25">
        <v>7.56</v>
      </c>
      <c r="E25">
        <v>11.55</v>
      </c>
      <c r="F25">
        <v>14.9</v>
      </c>
      <c r="G25" t="s">
        <v>266</v>
      </c>
      <c r="H25">
        <v>6</v>
      </c>
      <c r="J25" s="23">
        <v>1</v>
      </c>
      <c r="K25" s="9">
        <f t="shared" si="3"/>
        <v>69.30000000000001</v>
      </c>
      <c r="L25" s="10">
        <f t="shared" si="0"/>
        <v>45.36</v>
      </c>
      <c r="M25" s="9">
        <f t="shared" si="1"/>
        <v>0</v>
      </c>
      <c r="N25" s="10">
        <f t="shared" si="2"/>
        <v>0</v>
      </c>
    </row>
    <row r="26" spans="1:14" ht="12.75">
      <c r="A26" t="s">
        <v>143</v>
      </c>
      <c r="B26" t="s">
        <v>142</v>
      </c>
      <c r="C26">
        <v>8.4</v>
      </c>
      <c r="D26">
        <v>25.65</v>
      </c>
      <c r="E26">
        <v>37.73</v>
      </c>
      <c r="F26">
        <v>52.1</v>
      </c>
      <c r="G26" t="s">
        <v>270</v>
      </c>
      <c r="H26">
        <v>1</v>
      </c>
      <c r="I26">
        <v>1</v>
      </c>
      <c r="J26" s="23">
        <v>1</v>
      </c>
      <c r="K26" s="9">
        <f t="shared" si="3"/>
        <v>37.73</v>
      </c>
      <c r="L26" s="10">
        <f t="shared" si="0"/>
        <v>25.65</v>
      </c>
      <c r="M26" s="9">
        <f t="shared" si="1"/>
        <v>37.73</v>
      </c>
      <c r="N26" s="10">
        <f t="shared" si="2"/>
        <v>25.65</v>
      </c>
    </row>
    <row r="27" spans="1:14" ht="12.75">
      <c r="A27" t="s">
        <v>144</v>
      </c>
      <c r="B27" t="s">
        <v>142</v>
      </c>
      <c r="C27">
        <v>0.7</v>
      </c>
      <c r="D27">
        <v>2.14</v>
      </c>
      <c r="E27">
        <v>3.35</v>
      </c>
      <c r="F27">
        <v>4.45</v>
      </c>
      <c r="J27" s="23">
        <v>1</v>
      </c>
      <c r="K27" s="9">
        <f t="shared" si="3"/>
        <v>0</v>
      </c>
      <c r="L27" s="10">
        <f t="shared" si="0"/>
        <v>0</v>
      </c>
      <c r="M27" s="9">
        <f t="shared" si="1"/>
        <v>0</v>
      </c>
      <c r="N27" s="10">
        <f t="shared" si="2"/>
        <v>0</v>
      </c>
    </row>
    <row r="28" spans="1:14" ht="12.75">
      <c r="A28" s="4" t="s">
        <v>147</v>
      </c>
      <c r="B28" s="4" t="s">
        <v>142</v>
      </c>
      <c r="C28">
        <v>25.2</v>
      </c>
      <c r="D28">
        <v>67.38</v>
      </c>
      <c r="E28">
        <v>97.65</v>
      </c>
      <c r="F28">
        <v>131.85</v>
      </c>
      <c r="J28" s="23">
        <v>1</v>
      </c>
      <c r="K28" s="9">
        <f t="shared" si="3"/>
        <v>0</v>
      </c>
      <c r="L28" s="10">
        <f t="shared" si="0"/>
        <v>0</v>
      </c>
      <c r="M28" s="9">
        <f t="shared" si="1"/>
        <v>0</v>
      </c>
      <c r="N28" s="10">
        <f t="shared" si="2"/>
        <v>0</v>
      </c>
    </row>
    <row r="29" spans="1:14" ht="12.75">
      <c r="A29" s="4" t="s">
        <v>148</v>
      </c>
      <c r="B29" s="4" t="s">
        <v>142</v>
      </c>
      <c r="C29">
        <v>2.1</v>
      </c>
      <c r="D29">
        <v>5.61</v>
      </c>
      <c r="E29">
        <v>8.55</v>
      </c>
      <c r="F29">
        <v>11.1</v>
      </c>
      <c r="G29" t="s">
        <v>265</v>
      </c>
      <c r="I29">
        <v>4</v>
      </c>
      <c r="J29" s="23">
        <v>1</v>
      </c>
      <c r="K29" s="9">
        <f t="shared" si="3"/>
        <v>0</v>
      </c>
      <c r="L29" s="10">
        <f t="shared" si="0"/>
        <v>0</v>
      </c>
      <c r="M29" s="9">
        <f t="shared" si="1"/>
        <v>34.2</v>
      </c>
      <c r="N29" s="10">
        <f t="shared" si="2"/>
        <v>22.44</v>
      </c>
    </row>
    <row r="30" spans="1:14" ht="12.75">
      <c r="A30" s="2" t="s">
        <v>150</v>
      </c>
      <c r="B30" s="2" t="s">
        <v>149</v>
      </c>
      <c r="C30">
        <v>31.6</v>
      </c>
      <c r="D30">
        <v>70.24</v>
      </c>
      <c r="E30">
        <v>101.8</v>
      </c>
      <c r="F30">
        <v>137.45</v>
      </c>
      <c r="G30" t="s">
        <v>265</v>
      </c>
      <c r="I30">
        <v>1</v>
      </c>
      <c r="J30" s="23">
        <v>1</v>
      </c>
      <c r="K30" s="9">
        <f t="shared" si="3"/>
        <v>0</v>
      </c>
      <c r="L30" s="10">
        <f t="shared" si="0"/>
        <v>0</v>
      </c>
      <c r="M30" s="9">
        <f t="shared" si="1"/>
        <v>101.8</v>
      </c>
      <c r="N30" s="10">
        <f t="shared" si="2"/>
        <v>70.24</v>
      </c>
    </row>
    <row r="31" spans="1:14" ht="12.75">
      <c r="A31" s="2" t="s">
        <v>151</v>
      </c>
      <c r="B31" s="2" t="s">
        <v>149</v>
      </c>
      <c r="C31">
        <v>7.9</v>
      </c>
      <c r="D31">
        <v>17.56</v>
      </c>
      <c r="E31">
        <v>26.75</v>
      </c>
      <c r="F31">
        <v>34.8</v>
      </c>
      <c r="H31">
        <v>1</v>
      </c>
      <c r="J31" s="23">
        <v>1</v>
      </c>
      <c r="K31" s="9">
        <f t="shared" si="3"/>
        <v>26.75</v>
      </c>
      <c r="L31" s="10">
        <f t="shared" si="0"/>
        <v>17.56</v>
      </c>
      <c r="M31" s="9">
        <f t="shared" si="1"/>
        <v>0</v>
      </c>
      <c r="N31" s="10">
        <f t="shared" si="2"/>
        <v>0</v>
      </c>
    </row>
    <row r="32" spans="1:14" ht="12.75">
      <c r="A32" t="s">
        <v>6</v>
      </c>
      <c r="B32" t="s">
        <v>5</v>
      </c>
      <c r="C32">
        <v>24</v>
      </c>
      <c r="D32">
        <v>66.76</v>
      </c>
      <c r="E32">
        <v>96.75</v>
      </c>
      <c r="F32">
        <v>130.65</v>
      </c>
      <c r="G32" t="s">
        <v>265</v>
      </c>
      <c r="H32">
        <v>0</v>
      </c>
      <c r="I32">
        <v>1</v>
      </c>
      <c r="J32" s="23">
        <v>1</v>
      </c>
      <c r="K32" s="9">
        <f t="shared" si="3"/>
        <v>0</v>
      </c>
      <c r="L32" s="10">
        <f t="shared" si="0"/>
        <v>0</v>
      </c>
      <c r="M32" s="9">
        <f t="shared" si="1"/>
        <v>96.75</v>
      </c>
      <c r="N32" s="10">
        <f t="shared" si="2"/>
        <v>66.76</v>
      </c>
    </row>
    <row r="33" spans="1:14" ht="12.75">
      <c r="A33" t="s">
        <v>7</v>
      </c>
      <c r="B33" t="s">
        <v>5</v>
      </c>
      <c r="C33">
        <v>2</v>
      </c>
      <c r="D33">
        <v>5.56</v>
      </c>
      <c r="E33">
        <v>8.5</v>
      </c>
      <c r="F33">
        <v>11</v>
      </c>
      <c r="G33" t="s">
        <v>266</v>
      </c>
      <c r="H33">
        <v>4</v>
      </c>
      <c r="J33" s="23">
        <v>1</v>
      </c>
      <c r="K33" s="9">
        <f t="shared" si="3"/>
        <v>34</v>
      </c>
      <c r="L33" s="10">
        <f t="shared" si="0"/>
        <v>22.24</v>
      </c>
      <c r="M33" s="9">
        <f t="shared" si="1"/>
        <v>0</v>
      </c>
      <c r="N33" s="10">
        <f t="shared" si="2"/>
        <v>0</v>
      </c>
    </row>
    <row r="34" spans="1:14" ht="12.75">
      <c r="A34" t="s">
        <v>9</v>
      </c>
      <c r="B34" t="s">
        <v>8</v>
      </c>
      <c r="C34">
        <v>24</v>
      </c>
      <c r="D34">
        <v>50.2</v>
      </c>
      <c r="E34">
        <v>72.75</v>
      </c>
      <c r="F34">
        <v>98.25</v>
      </c>
      <c r="G34" t="s">
        <v>265</v>
      </c>
      <c r="I34">
        <v>1</v>
      </c>
      <c r="J34" s="23">
        <v>1</v>
      </c>
      <c r="K34" s="9">
        <f t="shared" si="3"/>
        <v>0</v>
      </c>
      <c r="L34" s="10">
        <f t="shared" si="0"/>
        <v>0</v>
      </c>
      <c r="M34" s="9">
        <f t="shared" si="1"/>
        <v>72.75</v>
      </c>
      <c r="N34" s="10">
        <f t="shared" si="2"/>
        <v>50.2</v>
      </c>
    </row>
    <row r="35" spans="1:14" ht="12.75">
      <c r="A35" t="s">
        <v>10</v>
      </c>
      <c r="B35" t="s">
        <v>8</v>
      </c>
      <c r="C35">
        <v>2</v>
      </c>
      <c r="D35">
        <v>4.18</v>
      </c>
      <c r="E35">
        <v>6.4</v>
      </c>
      <c r="F35">
        <v>8.3</v>
      </c>
      <c r="G35" t="s">
        <v>266</v>
      </c>
      <c r="H35">
        <v>6</v>
      </c>
      <c r="J35" s="23">
        <v>1</v>
      </c>
      <c r="K35" s="9">
        <f t="shared" si="3"/>
        <v>38.400000000000006</v>
      </c>
      <c r="L35" s="10">
        <f t="shared" si="0"/>
        <v>25.08</v>
      </c>
      <c r="M35" s="9">
        <f t="shared" si="1"/>
        <v>0</v>
      </c>
      <c r="N35" s="10">
        <f t="shared" si="2"/>
        <v>0</v>
      </c>
    </row>
    <row r="36" spans="1:14" ht="12.75">
      <c r="A36" t="s">
        <v>159</v>
      </c>
      <c r="B36" t="s">
        <v>160</v>
      </c>
      <c r="C36">
        <v>32</v>
      </c>
      <c r="D36">
        <v>91.91</v>
      </c>
      <c r="E36">
        <v>133.2</v>
      </c>
      <c r="F36">
        <v>179.85</v>
      </c>
      <c r="G36" t="s">
        <v>265</v>
      </c>
      <c r="I36">
        <v>1</v>
      </c>
      <c r="J36" s="23">
        <v>1</v>
      </c>
      <c r="K36" s="9">
        <f t="shared" si="3"/>
        <v>0</v>
      </c>
      <c r="L36" s="10">
        <f t="shared" si="0"/>
        <v>0</v>
      </c>
      <c r="M36" s="9">
        <f t="shared" si="1"/>
        <v>133.2</v>
      </c>
      <c r="N36" s="10">
        <f t="shared" si="2"/>
        <v>91.91</v>
      </c>
    </row>
    <row r="37" spans="1:14" ht="12.75">
      <c r="A37" t="s">
        <v>161</v>
      </c>
      <c r="B37" t="s">
        <v>162</v>
      </c>
      <c r="C37">
        <v>8</v>
      </c>
      <c r="D37">
        <v>22.98</v>
      </c>
      <c r="E37">
        <v>35</v>
      </c>
      <c r="F37">
        <v>45.4</v>
      </c>
      <c r="J37" s="23">
        <v>1</v>
      </c>
      <c r="K37" s="9">
        <f t="shared" si="3"/>
        <v>0</v>
      </c>
      <c r="L37" s="10">
        <f t="shared" si="0"/>
        <v>0</v>
      </c>
      <c r="M37" s="9">
        <f t="shared" si="1"/>
        <v>0</v>
      </c>
      <c r="N37" s="10">
        <f t="shared" si="2"/>
        <v>0</v>
      </c>
    </row>
    <row r="38" spans="1:14" ht="12.75">
      <c r="A38" s="4" t="s">
        <v>163</v>
      </c>
      <c r="B38" s="4" t="s">
        <v>164</v>
      </c>
      <c r="C38">
        <v>25.2</v>
      </c>
      <c r="D38">
        <v>70.17</v>
      </c>
      <c r="E38">
        <v>101.7</v>
      </c>
      <c r="F38">
        <v>137.3</v>
      </c>
      <c r="G38" t="s">
        <v>270</v>
      </c>
      <c r="H38">
        <v>0</v>
      </c>
      <c r="I38">
        <v>2</v>
      </c>
      <c r="J38" s="23">
        <v>1</v>
      </c>
      <c r="K38" s="9">
        <f t="shared" si="3"/>
        <v>0</v>
      </c>
      <c r="L38" s="10">
        <f t="shared" si="0"/>
        <v>0</v>
      </c>
      <c r="M38" s="9">
        <f t="shared" si="1"/>
        <v>203.4</v>
      </c>
      <c r="N38" s="10">
        <f t="shared" si="2"/>
        <v>140.34</v>
      </c>
    </row>
    <row r="39" spans="1:14" ht="12.75">
      <c r="A39" s="4" t="s">
        <v>165</v>
      </c>
      <c r="B39" s="4" t="s">
        <v>166</v>
      </c>
      <c r="C39">
        <v>2.1</v>
      </c>
      <c r="D39">
        <v>5.85</v>
      </c>
      <c r="E39">
        <v>8.9</v>
      </c>
      <c r="F39">
        <v>11.55</v>
      </c>
      <c r="H39">
        <v>6</v>
      </c>
      <c r="J39" s="23">
        <v>1</v>
      </c>
      <c r="K39" s="9">
        <f t="shared" si="3"/>
        <v>53.400000000000006</v>
      </c>
      <c r="L39" s="10">
        <f t="shared" si="0"/>
        <v>35.099999999999994</v>
      </c>
      <c r="M39" s="9">
        <f t="shared" si="1"/>
        <v>0</v>
      </c>
      <c r="N39" s="10">
        <f t="shared" si="2"/>
        <v>0</v>
      </c>
    </row>
    <row r="40" spans="1:14" ht="12.75">
      <c r="A40" t="s">
        <v>167</v>
      </c>
      <c r="B40" t="s">
        <v>168</v>
      </c>
      <c r="C40">
        <v>32</v>
      </c>
      <c r="D40">
        <v>94.67</v>
      </c>
      <c r="E40">
        <v>137.2</v>
      </c>
      <c r="F40">
        <v>185.25</v>
      </c>
      <c r="G40" t="s">
        <v>265</v>
      </c>
      <c r="I40">
        <v>1</v>
      </c>
      <c r="J40" s="23">
        <v>1</v>
      </c>
      <c r="K40" s="9">
        <f t="shared" si="3"/>
        <v>0</v>
      </c>
      <c r="L40" s="10">
        <f t="shared" si="0"/>
        <v>0</v>
      </c>
      <c r="M40" s="9">
        <f t="shared" si="1"/>
        <v>137.2</v>
      </c>
      <c r="N40" s="10">
        <f t="shared" si="2"/>
        <v>94.67</v>
      </c>
    </row>
    <row r="41" spans="1:14" ht="12.75">
      <c r="A41" t="s">
        <v>169</v>
      </c>
      <c r="B41" t="s">
        <v>170</v>
      </c>
      <c r="C41">
        <v>8</v>
      </c>
      <c r="D41">
        <v>23.67</v>
      </c>
      <c r="E41">
        <v>36.05</v>
      </c>
      <c r="F41">
        <v>46.75</v>
      </c>
      <c r="J41" s="23">
        <v>1</v>
      </c>
      <c r="K41" s="9">
        <f t="shared" si="3"/>
        <v>0</v>
      </c>
      <c r="L41" s="10">
        <f t="shared" si="0"/>
        <v>0</v>
      </c>
      <c r="M41" s="9">
        <f t="shared" si="1"/>
        <v>0</v>
      </c>
      <c r="N41" s="10">
        <f t="shared" si="2"/>
        <v>0</v>
      </c>
    </row>
    <row r="42" spans="1:14" ht="12.75">
      <c r="A42" t="s">
        <v>171</v>
      </c>
      <c r="B42" t="s">
        <v>172</v>
      </c>
      <c r="C42">
        <v>25.2</v>
      </c>
      <c r="D42">
        <v>72.24</v>
      </c>
      <c r="E42">
        <v>104.7</v>
      </c>
      <c r="F42">
        <v>141.35</v>
      </c>
      <c r="G42" t="s">
        <v>270</v>
      </c>
      <c r="H42">
        <v>0</v>
      </c>
      <c r="I42">
        <v>2</v>
      </c>
      <c r="J42" s="23">
        <v>1</v>
      </c>
      <c r="K42" s="9">
        <f t="shared" si="3"/>
        <v>0</v>
      </c>
      <c r="L42" s="10">
        <f t="shared" si="0"/>
        <v>0</v>
      </c>
      <c r="M42" s="9">
        <f t="shared" si="1"/>
        <v>209.4</v>
      </c>
      <c r="N42" s="10">
        <f t="shared" si="2"/>
        <v>144.48</v>
      </c>
    </row>
    <row r="43" spans="1:14" ht="12.75">
      <c r="A43" t="s">
        <v>173</v>
      </c>
      <c r="B43" t="s">
        <v>174</v>
      </c>
      <c r="C43">
        <v>2.1</v>
      </c>
      <c r="D43">
        <v>6.02</v>
      </c>
      <c r="E43">
        <v>9.2</v>
      </c>
      <c r="F43">
        <v>11.9</v>
      </c>
      <c r="H43">
        <v>6</v>
      </c>
      <c r="J43" s="23">
        <v>1</v>
      </c>
      <c r="K43" s="9">
        <f t="shared" si="3"/>
        <v>55.199999999999996</v>
      </c>
      <c r="L43" s="10">
        <f t="shared" si="0"/>
        <v>36.12</v>
      </c>
      <c r="M43" s="9">
        <f t="shared" si="1"/>
        <v>0</v>
      </c>
      <c r="N43" s="10">
        <f t="shared" si="2"/>
        <v>0</v>
      </c>
    </row>
    <row r="44" spans="1:14" ht="12.75">
      <c r="A44" t="s">
        <v>192</v>
      </c>
      <c r="B44" t="s">
        <v>193</v>
      </c>
      <c r="C44">
        <v>24</v>
      </c>
      <c r="D44">
        <v>89.94</v>
      </c>
      <c r="E44">
        <v>130.35</v>
      </c>
      <c r="F44">
        <v>176</v>
      </c>
      <c r="G44" t="s">
        <v>265</v>
      </c>
      <c r="I44">
        <v>1</v>
      </c>
      <c r="J44" s="23">
        <v>1</v>
      </c>
      <c r="K44" s="9">
        <f t="shared" si="3"/>
        <v>0</v>
      </c>
      <c r="L44" s="10">
        <f t="shared" si="0"/>
        <v>0</v>
      </c>
      <c r="M44" s="9">
        <f t="shared" si="1"/>
        <v>130.35</v>
      </c>
      <c r="N44" s="10">
        <f t="shared" si="2"/>
        <v>89.94</v>
      </c>
    </row>
    <row r="45" spans="1:14" ht="12.75">
      <c r="A45" t="s">
        <v>194</v>
      </c>
      <c r="B45" t="s">
        <v>195</v>
      </c>
      <c r="C45">
        <v>2</v>
      </c>
      <c r="D45">
        <v>7.5</v>
      </c>
      <c r="E45">
        <v>11.45</v>
      </c>
      <c r="F45">
        <v>14.8</v>
      </c>
      <c r="G45" t="s">
        <v>270</v>
      </c>
      <c r="H45">
        <v>5</v>
      </c>
      <c r="J45" s="23">
        <v>1</v>
      </c>
      <c r="K45" s="9">
        <f t="shared" si="3"/>
        <v>57.25</v>
      </c>
      <c r="L45" s="10">
        <f t="shared" si="0"/>
        <v>37.5</v>
      </c>
      <c r="M45" s="9">
        <f t="shared" si="1"/>
        <v>0</v>
      </c>
      <c r="N45" s="10">
        <f t="shared" si="2"/>
        <v>0</v>
      </c>
    </row>
    <row r="46" spans="1:14" ht="12.75">
      <c r="A46" t="s">
        <v>201</v>
      </c>
      <c r="B46" t="s">
        <v>196</v>
      </c>
      <c r="C46">
        <v>0.6</v>
      </c>
      <c r="D46">
        <v>7.42</v>
      </c>
      <c r="E46">
        <v>11.35</v>
      </c>
      <c r="F46">
        <v>14.95</v>
      </c>
      <c r="G46" t="s">
        <v>270</v>
      </c>
      <c r="H46">
        <v>1</v>
      </c>
      <c r="I46">
        <v>1</v>
      </c>
      <c r="J46" s="23">
        <v>1</v>
      </c>
      <c r="K46" s="9">
        <f t="shared" si="3"/>
        <v>11.35</v>
      </c>
      <c r="L46" s="10">
        <f t="shared" si="0"/>
        <v>7.42</v>
      </c>
      <c r="M46" s="9">
        <f t="shared" si="1"/>
        <v>11.35</v>
      </c>
      <c r="N46" s="10">
        <f t="shared" si="2"/>
        <v>7.42</v>
      </c>
    </row>
    <row r="47" spans="1:14" ht="12.75">
      <c r="A47" t="s">
        <v>202</v>
      </c>
      <c r="B47" t="s">
        <v>196</v>
      </c>
      <c r="C47">
        <v>0.6</v>
      </c>
      <c r="D47">
        <v>7.83</v>
      </c>
      <c r="E47">
        <v>12.05</v>
      </c>
      <c r="F47">
        <v>15.9</v>
      </c>
      <c r="G47" t="s">
        <v>270</v>
      </c>
      <c r="H47">
        <v>1</v>
      </c>
      <c r="I47">
        <v>2</v>
      </c>
      <c r="J47" s="23">
        <v>1</v>
      </c>
      <c r="K47" s="9">
        <f t="shared" si="3"/>
        <v>12.05</v>
      </c>
      <c r="L47" s="10">
        <f t="shared" si="0"/>
        <v>7.83</v>
      </c>
      <c r="M47" s="9">
        <f t="shared" si="1"/>
        <v>24.1</v>
      </c>
      <c r="N47" s="10">
        <f t="shared" si="2"/>
        <v>15.66</v>
      </c>
    </row>
    <row r="48" spans="1:14" ht="12.75">
      <c r="A48" t="s">
        <v>203</v>
      </c>
      <c r="B48" t="s">
        <v>196</v>
      </c>
      <c r="C48">
        <v>0.7</v>
      </c>
      <c r="D48">
        <v>6.92</v>
      </c>
      <c r="E48">
        <v>10.65</v>
      </c>
      <c r="F48">
        <v>14.05</v>
      </c>
      <c r="G48" t="s">
        <v>270</v>
      </c>
      <c r="H48">
        <v>1</v>
      </c>
      <c r="I48">
        <v>2</v>
      </c>
      <c r="J48" s="23">
        <v>1</v>
      </c>
      <c r="K48" s="9">
        <f t="shared" si="3"/>
        <v>10.65</v>
      </c>
      <c r="L48" s="10">
        <f t="shared" si="0"/>
        <v>6.92</v>
      </c>
      <c r="M48" s="9">
        <f t="shared" si="1"/>
        <v>21.3</v>
      </c>
      <c r="N48" s="10">
        <f t="shared" si="2"/>
        <v>13.84</v>
      </c>
    </row>
    <row r="49" spans="1:14" ht="12.75">
      <c r="A49" t="s">
        <v>204</v>
      </c>
      <c r="B49" t="s">
        <v>196</v>
      </c>
      <c r="C49">
        <v>0.7</v>
      </c>
      <c r="D49">
        <v>7.92</v>
      </c>
      <c r="E49">
        <v>12.15</v>
      </c>
      <c r="F49">
        <v>16</v>
      </c>
      <c r="G49" t="s">
        <v>270</v>
      </c>
      <c r="H49">
        <v>1</v>
      </c>
      <c r="I49">
        <v>3</v>
      </c>
      <c r="J49" s="23">
        <v>1</v>
      </c>
      <c r="K49" s="9">
        <f t="shared" si="3"/>
        <v>12.15</v>
      </c>
      <c r="L49" s="10">
        <f t="shared" si="0"/>
        <v>7.92</v>
      </c>
      <c r="M49" s="9">
        <f t="shared" si="1"/>
        <v>36.45</v>
      </c>
      <c r="N49" s="10">
        <f t="shared" si="2"/>
        <v>23.759999999999998</v>
      </c>
    </row>
    <row r="50" spans="1:14" ht="12.75">
      <c r="A50" t="s">
        <v>206</v>
      </c>
      <c r="B50" t="s">
        <v>196</v>
      </c>
      <c r="C50">
        <v>0.7</v>
      </c>
      <c r="D50">
        <v>8.45</v>
      </c>
      <c r="E50">
        <v>12.95</v>
      </c>
      <c r="F50">
        <v>17.05</v>
      </c>
      <c r="G50" t="s">
        <v>270</v>
      </c>
      <c r="H50">
        <v>1</v>
      </c>
      <c r="I50">
        <v>4</v>
      </c>
      <c r="J50" s="23">
        <v>1</v>
      </c>
      <c r="K50" s="9">
        <f t="shared" si="3"/>
        <v>12.95</v>
      </c>
      <c r="L50" s="10">
        <f t="shared" si="0"/>
        <v>8.45</v>
      </c>
      <c r="M50" s="9">
        <f t="shared" si="1"/>
        <v>51.8</v>
      </c>
      <c r="N50" s="10">
        <f t="shared" si="2"/>
        <v>33.8</v>
      </c>
    </row>
    <row r="51" spans="1:14" ht="12.75">
      <c r="A51" t="s">
        <v>207</v>
      </c>
      <c r="B51" t="s">
        <v>196</v>
      </c>
      <c r="C51">
        <v>0.7</v>
      </c>
      <c r="D51">
        <v>7.38</v>
      </c>
      <c r="E51">
        <v>11.35</v>
      </c>
      <c r="F51">
        <v>14.95</v>
      </c>
      <c r="G51" t="s">
        <v>270</v>
      </c>
      <c r="H51">
        <v>1</v>
      </c>
      <c r="I51">
        <v>4</v>
      </c>
      <c r="J51" s="23">
        <v>1</v>
      </c>
      <c r="K51" s="9">
        <f t="shared" si="3"/>
        <v>11.35</v>
      </c>
      <c r="L51" s="10">
        <f t="shared" si="0"/>
        <v>7.38</v>
      </c>
      <c r="M51" s="9">
        <f t="shared" si="1"/>
        <v>45.4</v>
      </c>
      <c r="N51" s="10">
        <f t="shared" si="2"/>
        <v>29.52</v>
      </c>
    </row>
    <row r="52" spans="1:14" ht="12.75">
      <c r="A52" t="s">
        <v>209</v>
      </c>
      <c r="B52" t="s">
        <v>210</v>
      </c>
      <c r="C52">
        <v>0.9</v>
      </c>
      <c r="D52">
        <v>8.55</v>
      </c>
      <c r="E52">
        <v>13.15</v>
      </c>
      <c r="F52">
        <v>17.3</v>
      </c>
      <c r="G52" t="s">
        <v>270</v>
      </c>
      <c r="H52">
        <v>1</v>
      </c>
      <c r="I52">
        <v>3</v>
      </c>
      <c r="J52" s="23">
        <v>1</v>
      </c>
      <c r="K52" s="9">
        <f t="shared" si="3"/>
        <v>13.15</v>
      </c>
      <c r="L52" s="10">
        <f t="shared" si="0"/>
        <v>8.55</v>
      </c>
      <c r="M52" s="9">
        <f t="shared" si="1"/>
        <v>39.45</v>
      </c>
      <c r="N52" s="10">
        <f t="shared" si="2"/>
        <v>25.650000000000002</v>
      </c>
    </row>
    <row r="53" spans="1:14" ht="12.75">
      <c r="A53" t="s">
        <v>211</v>
      </c>
      <c r="B53" t="s">
        <v>196</v>
      </c>
      <c r="C53">
        <v>0.8</v>
      </c>
      <c r="D53">
        <v>6.83</v>
      </c>
      <c r="E53">
        <v>10.5</v>
      </c>
      <c r="F53">
        <v>13.9</v>
      </c>
      <c r="G53" t="s">
        <v>265</v>
      </c>
      <c r="H53">
        <v>1</v>
      </c>
      <c r="I53">
        <v>3</v>
      </c>
      <c r="J53" s="23">
        <v>1</v>
      </c>
      <c r="K53" s="9">
        <f t="shared" si="3"/>
        <v>10.5</v>
      </c>
      <c r="L53" s="10">
        <f t="shared" si="0"/>
        <v>6.83</v>
      </c>
      <c r="M53" s="9">
        <f t="shared" si="1"/>
        <v>31.5</v>
      </c>
      <c r="N53" s="10">
        <f t="shared" si="2"/>
        <v>20.490000000000002</v>
      </c>
    </row>
    <row r="54" spans="1:14" ht="12.75">
      <c r="A54" t="s">
        <v>214</v>
      </c>
      <c r="B54" t="s">
        <v>210</v>
      </c>
      <c r="C54">
        <v>0.8</v>
      </c>
      <c r="D54">
        <v>8.55</v>
      </c>
      <c r="E54">
        <v>13.15</v>
      </c>
      <c r="F54">
        <v>17.3</v>
      </c>
      <c r="G54" t="s">
        <v>270</v>
      </c>
      <c r="H54">
        <v>1</v>
      </c>
      <c r="I54">
        <v>2</v>
      </c>
      <c r="J54" s="23">
        <v>1</v>
      </c>
      <c r="K54" s="9">
        <f t="shared" si="3"/>
        <v>13.15</v>
      </c>
      <c r="L54" s="10">
        <f t="shared" si="0"/>
        <v>8.55</v>
      </c>
      <c r="M54" s="9">
        <f t="shared" si="1"/>
        <v>26.3</v>
      </c>
      <c r="N54" s="10">
        <f t="shared" si="2"/>
        <v>17.1</v>
      </c>
    </row>
    <row r="55" spans="1:14" ht="12.75">
      <c r="A55" t="s">
        <v>215</v>
      </c>
      <c r="B55" t="s">
        <v>210</v>
      </c>
      <c r="C55">
        <v>1</v>
      </c>
      <c r="D55">
        <v>8.95</v>
      </c>
      <c r="E55">
        <v>13.75</v>
      </c>
      <c r="F55">
        <v>18.1</v>
      </c>
      <c r="G55" t="s">
        <v>270</v>
      </c>
      <c r="H55">
        <v>1</v>
      </c>
      <c r="I55">
        <v>3</v>
      </c>
      <c r="J55" s="23">
        <v>1</v>
      </c>
      <c r="K55" s="9">
        <f t="shared" si="3"/>
        <v>13.75</v>
      </c>
      <c r="L55" s="10">
        <f t="shared" si="0"/>
        <v>8.95</v>
      </c>
      <c r="M55" s="9">
        <f t="shared" si="1"/>
        <v>41.25</v>
      </c>
      <c r="N55" s="10">
        <f t="shared" si="2"/>
        <v>26.849999999999998</v>
      </c>
    </row>
    <row r="56" spans="1:14" ht="12.75">
      <c r="A56" t="s">
        <v>216</v>
      </c>
      <c r="B56" t="s">
        <v>210</v>
      </c>
      <c r="C56">
        <v>1</v>
      </c>
      <c r="D56">
        <v>9.35</v>
      </c>
      <c r="E56">
        <v>14.35</v>
      </c>
      <c r="F56">
        <v>18.85</v>
      </c>
      <c r="G56" t="s">
        <v>270</v>
      </c>
      <c r="H56">
        <v>1</v>
      </c>
      <c r="I56">
        <v>2</v>
      </c>
      <c r="J56" s="23">
        <v>1</v>
      </c>
      <c r="K56" s="9">
        <f t="shared" si="3"/>
        <v>14.35</v>
      </c>
      <c r="L56" s="10">
        <f t="shared" si="0"/>
        <v>9.35</v>
      </c>
      <c r="M56" s="9">
        <f t="shared" si="1"/>
        <v>28.7</v>
      </c>
      <c r="N56" s="10">
        <f t="shared" si="2"/>
        <v>18.7</v>
      </c>
    </row>
    <row r="57" spans="1:14" ht="12.75">
      <c r="A57" t="s">
        <v>217</v>
      </c>
      <c r="B57" t="s">
        <v>210</v>
      </c>
      <c r="C57">
        <v>0.6</v>
      </c>
      <c r="D57">
        <v>8.25</v>
      </c>
      <c r="E57">
        <v>12.65</v>
      </c>
      <c r="F57">
        <v>16.65</v>
      </c>
      <c r="G57" t="s">
        <v>270</v>
      </c>
      <c r="H57">
        <v>1</v>
      </c>
      <c r="I57">
        <v>2</v>
      </c>
      <c r="J57" s="23">
        <v>1</v>
      </c>
      <c r="K57" s="9">
        <f t="shared" si="3"/>
        <v>12.65</v>
      </c>
      <c r="L57" s="10">
        <f t="shared" si="0"/>
        <v>8.25</v>
      </c>
      <c r="M57" s="9">
        <f t="shared" si="1"/>
        <v>25.3</v>
      </c>
      <c r="N57" s="10">
        <f t="shared" si="2"/>
        <v>16.5</v>
      </c>
    </row>
    <row r="58" spans="1:14" ht="12.75">
      <c r="A58" t="s">
        <v>218</v>
      </c>
      <c r="B58" t="s">
        <v>210</v>
      </c>
      <c r="C58">
        <v>2</v>
      </c>
      <c r="D58">
        <v>12.3</v>
      </c>
      <c r="E58">
        <v>18.85</v>
      </c>
      <c r="F58">
        <v>24.8</v>
      </c>
      <c r="G58" t="s">
        <v>270</v>
      </c>
      <c r="H58">
        <v>1</v>
      </c>
      <c r="I58">
        <v>2</v>
      </c>
      <c r="J58" s="23">
        <v>1</v>
      </c>
      <c r="K58" s="9">
        <f t="shared" si="3"/>
        <v>18.85</v>
      </c>
      <c r="L58" s="10">
        <f t="shared" si="0"/>
        <v>12.3</v>
      </c>
      <c r="M58" s="9">
        <f t="shared" si="1"/>
        <v>37.7</v>
      </c>
      <c r="N58" s="10">
        <f t="shared" si="2"/>
        <v>24.6</v>
      </c>
    </row>
    <row r="59" spans="1:14" ht="12.75">
      <c r="A59" t="s">
        <v>226</v>
      </c>
      <c r="B59" t="s">
        <v>227</v>
      </c>
      <c r="C59">
        <v>2</v>
      </c>
      <c r="E59">
        <v>15</v>
      </c>
      <c r="F59">
        <v>16.5</v>
      </c>
      <c r="G59" t="s">
        <v>265</v>
      </c>
      <c r="I59">
        <v>1</v>
      </c>
      <c r="J59" s="23">
        <v>1</v>
      </c>
      <c r="K59" s="9">
        <f t="shared" si="3"/>
        <v>0</v>
      </c>
      <c r="L59" s="10">
        <f t="shared" si="0"/>
        <v>0</v>
      </c>
      <c r="M59" s="9">
        <f t="shared" si="1"/>
        <v>15</v>
      </c>
      <c r="N59" s="10">
        <f t="shared" si="2"/>
        <v>0</v>
      </c>
    </row>
    <row r="60" spans="1:14" ht="12.75">
      <c r="A60" t="s">
        <v>235</v>
      </c>
      <c r="B60" t="s">
        <v>234</v>
      </c>
      <c r="C60">
        <v>14.4</v>
      </c>
      <c r="D60">
        <v>47.2</v>
      </c>
      <c r="E60">
        <v>67.43</v>
      </c>
      <c r="F60">
        <v>93.05</v>
      </c>
      <c r="G60" t="s">
        <v>265</v>
      </c>
      <c r="I60">
        <v>1</v>
      </c>
      <c r="J60" s="23">
        <v>1</v>
      </c>
      <c r="K60" s="9">
        <f t="shared" si="3"/>
        <v>0</v>
      </c>
      <c r="L60" s="10">
        <f t="shared" si="0"/>
        <v>0</v>
      </c>
      <c r="M60" s="9">
        <f t="shared" si="1"/>
        <v>67.43</v>
      </c>
      <c r="N60" s="10">
        <f t="shared" si="2"/>
        <v>47.2</v>
      </c>
    </row>
    <row r="61" spans="1:14" ht="12.75">
      <c r="A61" t="s">
        <v>236</v>
      </c>
      <c r="B61" t="s">
        <v>234</v>
      </c>
      <c r="C61">
        <v>1.2</v>
      </c>
      <c r="D61">
        <v>3.93</v>
      </c>
      <c r="E61">
        <v>5.9</v>
      </c>
      <c r="F61">
        <v>7.9</v>
      </c>
      <c r="G61" t="s">
        <v>266</v>
      </c>
      <c r="H61">
        <v>6</v>
      </c>
      <c r="J61" s="23">
        <v>1</v>
      </c>
      <c r="K61" s="9">
        <f t="shared" si="3"/>
        <v>35.400000000000006</v>
      </c>
      <c r="L61" s="10">
        <f t="shared" si="0"/>
        <v>23.580000000000002</v>
      </c>
      <c r="M61" s="9">
        <f t="shared" si="1"/>
        <v>0</v>
      </c>
      <c r="N61" s="10">
        <f t="shared" si="2"/>
        <v>0</v>
      </c>
    </row>
    <row r="62" spans="1:14" ht="12.75">
      <c r="A62" t="s">
        <v>243</v>
      </c>
      <c r="B62" t="s">
        <v>244</v>
      </c>
      <c r="C62">
        <v>10.8</v>
      </c>
      <c r="D62">
        <v>72.41</v>
      </c>
      <c r="E62">
        <v>100.58</v>
      </c>
      <c r="F62">
        <v>138.8</v>
      </c>
      <c r="G62" t="s">
        <v>265</v>
      </c>
      <c r="I62">
        <v>1</v>
      </c>
      <c r="J62" s="23">
        <v>1</v>
      </c>
      <c r="K62" s="9">
        <f t="shared" si="3"/>
        <v>0</v>
      </c>
      <c r="L62" s="10">
        <f t="shared" si="0"/>
        <v>0</v>
      </c>
      <c r="M62" s="9">
        <f t="shared" si="1"/>
        <v>100.58</v>
      </c>
      <c r="N62" s="10">
        <f t="shared" si="2"/>
        <v>72.41</v>
      </c>
    </row>
    <row r="63" spans="1:14" ht="12.75">
      <c r="A63" t="s">
        <v>245</v>
      </c>
      <c r="B63" t="s">
        <v>244</v>
      </c>
      <c r="C63">
        <v>0.9</v>
      </c>
      <c r="D63">
        <v>6.03</v>
      </c>
      <c r="E63">
        <v>8.85</v>
      </c>
      <c r="F63">
        <v>11.7</v>
      </c>
      <c r="G63" t="s">
        <v>266</v>
      </c>
      <c r="H63">
        <v>6</v>
      </c>
      <c r="J63" s="23">
        <v>1</v>
      </c>
      <c r="K63" s="9">
        <f t="shared" si="3"/>
        <v>53.099999999999994</v>
      </c>
      <c r="L63" s="10">
        <f t="shared" si="0"/>
        <v>36.18</v>
      </c>
      <c r="M63" s="9">
        <f t="shared" si="1"/>
        <v>0</v>
      </c>
      <c r="N63" s="10">
        <f t="shared" si="2"/>
        <v>0</v>
      </c>
    </row>
    <row r="64" spans="1:14" ht="12.75">
      <c r="A64" t="s">
        <v>256</v>
      </c>
      <c r="B64" t="s">
        <v>255</v>
      </c>
      <c r="C64">
        <v>14.4</v>
      </c>
      <c r="D64">
        <v>57.94</v>
      </c>
      <c r="E64">
        <v>81.6</v>
      </c>
      <c r="F64">
        <v>112.65</v>
      </c>
      <c r="G64" t="s">
        <v>265</v>
      </c>
      <c r="I64">
        <v>1</v>
      </c>
      <c r="J64" s="23">
        <v>1</v>
      </c>
      <c r="K64" s="9">
        <f t="shared" si="3"/>
        <v>0</v>
      </c>
      <c r="L64" s="10">
        <f t="shared" si="0"/>
        <v>0</v>
      </c>
      <c r="M64" s="9">
        <f t="shared" si="1"/>
        <v>81.6</v>
      </c>
      <c r="N64" s="10">
        <f t="shared" si="2"/>
        <v>57.94</v>
      </c>
    </row>
    <row r="65" spans="1:14" ht="12.75">
      <c r="A65" t="s">
        <v>257</v>
      </c>
      <c r="B65" t="s">
        <v>255</v>
      </c>
      <c r="C65">
        <v>1.2</v>
      </c>
      <c r="D65">
        <v>4.83</v>
      </c>
      <c r="E65">
        <v>7.15</v>
      </c>
      <c r="F65">
        <v>9.5</v>
      </c>
      <c r="G65" s="3" t="s">
        <v>266</v>
      </c>
      <c r="H65" s="3">
        <v>4</v>
      </c>
      <c r="J65" s="23">
        <v>1</v>
      </c>
      <c r="K65" s="9">
        <f t="shared" si="3"/>
        <v>28.6</v>
      </c>
      <c r="L65" s="10">
        <f t="shared" si="0"/>
        <v>19.32</v>
      </c>
      <c r="M65" s="9">
        <f t="shared" si="1"/>
        <v>0</v>
      </c>
      <c r="N65" s="10">
        <f t="shared" si="2"/>
        <v>0</v>
      </c>
    </row>
    <row r="66" spans="1:14" ht="12.75">
      <c r="A66" t="s">
        <v>258</v>
      </c>
      <c r="B66" t="s">
        <v>259</v>
      </c>
      <c r="C66">
        <v>16.8</v>
      </c>
      <c r="D66">
        <v>52.49</v>
      </c>
      <c r="E66">
        <v>71.9</v>
      </c>
      <c r="F66">
        <v>97.1</v>
      </c>
      <c r="J66" s="23">
        <v>1</v>
      </c>
      <c r="K66" s="9">
        <f t="shared" si="3"/>
        <v>0</v>
      </c>
      <c r="L66" s="10">
        <f t="shared" si="0"/>
        <v>0</v>
      </c>
      <c r="M66" s="9">
        <f t="shared" si="1"/>
        <v>0</v>
      </c>
      <c r="N66" s="10">
        <f t="shared" si="2"/>
        <v>0</v>
      </c>
    </row>
    <row r="67" spans="1:14" ht="12.75">
      <c r="A67" t="s">
        <v>260</v>
      </c>
      <c r="B67" t="s">
        <v>259</v>
      </c>
      <c r="C67">
        <v>1.4</v>
      </c>
      <c r="D67">
        <v>4.37</v>
      </c>
      <c r="E67">
        <v>6.3</v>
      </c>
      <c r="F67">
        <v>8.2</v>
      </c>
      <c r="G67" t="s">
        <v>270</v>
      </c>
      <c r="H67">
        <v>2</v>
      </c>
      <c r="I67">
        <v>2</v>
      </c>
      <c r="J67" s="23">
        <v>1</v>
      </c>
      <c r="K67" s="9">
        <f t="shared" si="3"/>
        <v>12.6</v>
      </c>
      <c r="L67" s="10">
        <f aca="true" t="shared" si="4" ref="L67:L103">SUM(D67*H67)</f>
        <v>8.74</v>
      </c>
      <c r="M67" s="9">
        <f aca="true" t="shared" si="5" ref="M67:M103">SUM(E67*I67)</f>
        <v>12.6</v>
      </c>
      <c r="N67" s="10">
        <f aca="true" t="shared" si="6" ref="N67:N103">SUM(D67*I67)</f>
        <v>8.74</v>
      </c>
    </row>
    <row r="68" spans="1:14" ht="12.75">
      <c r="A68" t="s">
        <v>261</v>
      </c>
      <c r="B68" t="s">
        <v>262</v>
      </c>
      <c r="C68">
        <v>9.6</v>
      </c>
      <c r="D68">
        <v>33.69</v>
      </c>
      <c r="E68">
        <v>52</v>
      </c>
      <c r="F68">
        <v>70.2</v>
      </c>
      <c r="G68" t="s">
        <v>221</v>
      </c>
      <c r="J68" s="23">
        <v>1</v>
      </c>
      <c r="K68" s="9">
        <f t="shared" si="3"/>
        <v>0</v>
      </c>
      <c r="L68" s="10">
        <f t="shared" si="4"/>
        <v>0</v>
      </c>
      <c r="M68" s="9">
        <f t="shared" si="5"/>
        <v>0</v>
      </c>
      <c r="N68" s="10">
        <f t="shared" si="6"/>
        <v>0</v>
      </c>
    </row>
    <row r="69" spans="1:14" ht="12.75">
      <c r="A69" t="s">
        <v>263</v>
      </c>
      <c r="B69" t="s">
        <v>262</v>
      </c>
      <c r="C69">
        <v>0.8</v>
      </c>
      <c r="D69">
        <v>2.81</v>
      </c>
      <c r="E69">
        <v>4.55</v>
      </c>
      <c r="F69">
        <v>5.95</v>
      </c>
      <c r="G69" t="s">
        <v>270</v>
      </c>
      <c r="H69">
        <v>2</v>
      </c>
      <c r="I69">
        <v>6</v>
      </c>
      <c r="J69" s="23">
        <v>1</v>
      </c>
      <c r="K69" s="9">
        <f aca="true" t="shared" si="7" ref="K69:K103">SUM(E69*H69)</f>
        <v>9.1</v>
      </c>
      <c r="L69" s="10">
        <f t="shared" si="4"/>
        <v>5.62</v>
      </c>
      <c r="M69" s="9">
        <f t="shared" si="5"/>
        <v>27.299999999999997</v>
      </c>
      <c r="N69" s="10">
        <f t="shared" si="6"/>
        <v>16.86</v>
      </c>
    </row>
    <row r="70" spans="1:14" ht="12.75">
      <c r="A70" t="s">
        <v>179</v>
      </c>
      <c r="B70" t="s">
        <v>175</v>
      </c>
      <c r="C70">
        <v>38.6</v>
      </c>
      <c r="D70">
        <v>109.71</v>
      </c>
      <c r="E70">
        <v>163.75</v>
      </c>
      <c r="F70">
        <v>217.8</v>
      </c>
      <c r="G70" t="s">
        <v>270</v>
      </c>
      <c r="H70" s="3">
        <v>0</v>
      </c>
      <c r="I70">
        <v>0</v>
      </c>
      <c r="J70" s="23">
        <v>1</v>
      </c>
      <c r="K70" s="9">
        <f t="shared" si="7"/>
        <v>0</v>
      </c>
      <c r="L70" s="10">
        <f t="shared" si="4"/>
        <v>0</v>
      </c>
      <c r="M70" s="9">
        <f t="shared" si="5"/>
        <v>0</v>
      </c>
      <c r="N70" s="10">
        <f t="shared" si="6"/>
        <v>0</v>
      </c>
    </row>
    <row r="71" spans="1:14" ht="12.75">
      <c r="A71" t="s">
        <v>180</v>
      </c>
      <c r="B71" t="s">
        <v>175</v>
      </c>
      <c r="C71">
        <v>19.3</v>
      </c>
      <c r="D71">
        <v>54.86</v>
      </c>
      <c r="E71">
        <v>86</v>
      </c>
      <c r="F71">
        <v>109.9</v>
      </c>
      <c r="J71" s="23">
        <v>1</v>
      </c>
      <c r="K71" s="9">
        <f t="shared" si="7"/>
        <v>0</v>
      </c>
      <c r="L71" s="10">
        <f t="shared" si="4"/>
        <v>0</v>
      </c>
      <c r="M71" s="9">
        <f t="shared" si="5"/>
        <v>0</v>
      </c>
      <c r="N71" s="10">
        <f t="shared" si="6"/>
        <v>0</v>
      </c>
    </row>
    <row r="72" spans="1:14" ht="12.75">
      <c r="A72" s="4" t="s">
        <v>176</v>
      </c>
      <c r="B72" s="4" t="s">
        <v>175</v>
      </c>
      <c r="C72">
        <v>31.6</v>
      </c>
      <c r="D72">
        <v>91.49</v>
      </c>
      <c r="E72">
        <v>132.6</v>
      </c>
      <c r="F72">
        <v>179.05</v>
      </c>
      <c r="G72">
        <v>179.05</v>
      </c>
      <c r="H72">
        <v>1</v>
      </c>
      <c r="I72">
        <v>1</v>
      </c>
      <c r="J72" s="23"/>
      <c r="K72" s="9">
        <f>SUM(E72*H72)</f>
        <v>132.6</v>
      </c>
      <c r="L72" s="10">
        <f>SUM(D72*H72)</f>
        <v>91.49</v>
      </c>
      <c r="M72" s="9">
        <f>SUM(E72*I72)</f>
        <v>132.6</v>
      </c>
      <c r="N72" s="10">
        <f>SUM(D72*I72)</f>
        <v>91.49</v>
      </c>
    </row>
    <row r="73" spans="10:16" ht="12.75">
      <c r="J73" s="4"/>
      <c r="O73" s="11">
        <f>SUM(K2:K71)</f>
        <v>1211.1299999999997</v>
      </c>
      <c r="P73" s="11">
        <f>SUM(M2:M71)</f>
        <v>3258.24</v>
      </c>
    </row>
    <row r="74" spans="1:15" ht="12.75">
      <c r="A74" t="s">
        <v>68</v>
      </c>
      <c r="B74" t="s">
        <v>66</v>
      </c>
      <c r="C74">
        <v>39.2</v>
      </c>
      <c r="D74">
        <v>87.1</v>
      </c>
      <c r="E74">
        <v>130</v>
      </c>
      <c r="F74">
        <v>172.9</v>
      </c>
      <c r="G74" t="s">
        <v>265</v>
      </c>
      <c r="I74">
        <v>1</v>
      </c>
      <c r="J74" s="24">
        <v>2</v>
      </c>
      <c r="K74" s="9">
        <f t="shared" si="7"/>
        <v>0</v>
      </c>
      <c r="L74" s="10">
        <f t="shared" si="4"/>
        <v>0</v>
      </c>
      <c r="M74" s="9">
        <f t="shared" si="5"/>
        <v>130</v>
      </c>
      <c r="N74" s="10">
        <f t="shared" si="6"/>
        <v>87.1</v>
      </c>
      <c r="O74" s="11" t="s">
        <v>279</v>
      </c>
    </row>
    <row r="75" spans="1:16" ht="12.75">
      <c r="A75" t="s">
        <v>69</v>
      </c>
      <c r="B75" t="s">
        <v>66</v>
      </c>
      <c r="C75">
        <v>19.6</v>
      </c>
      <c r="D75">
        <v>43.55</v>
      </c>
      <c r="E75">
        <v>68.25</v>
      </c>
      <c r="F75">
        <v>87.45</v>
      </c>
      <c r="J75" s="24">
        <v>2</v>
      </c>
      <c r="K75" s="9">
        <f t="shared" si="7"/>
        <v>0</v>
      </c>
      <c r="L75" s="10">
        <f t="shared" si="4"/>
        <v>0</v>
      </c>
      <c r="M75" s="9">
        <f t="shared" si="5"/>
        <v>0</v>
      </c>
      <c r="N75" s="10">
        <f t="shared" si="6"/>
        <v>0</v>
      </c>
      <c r="O75" s="11">
        <f>O73*0.11</f>
        <v>133.22429999999997</v>
      </c>
      <c r="P75" s="11">
        <f>SUM(P73*0.23)</f>
        <v>749.3951999999999</v>
      </c>
    </row>
    <row r="76" spans="1:14" ht="12.75">
      <c r="A76" s="1" t="s">
        <v>138</v>
      </c>
      <c r="B76" s="1" t="s">
        <v>137</v>
      </c>
      <c r="C76">
        <v>32.8</v>
      </c>
      <c r="D76">
        <v>80.32</v>
      </c>
      <c r="E76">
        <v>116.4</v>
      </c>
      <c r="F76">
        <v>157.15</v>
      </c>
      <c r="G76" t="s">
        <v>265</v>
      </c>
      <c r="I76">
        <v>1</v>
      </c>
      <c r="J76" s="24">
        <v>2</v>
      </c>
      <c r="K76" s="9">
        <f t="shared" si="7"/>
        <v>0</v>
      </c>
      <c r="L76" s="10">
        <f t="shared" si="4"/>
        <v>0</v>
      </c>
      <c r="M76" s="9">
        <f t="shared" si="5"/>
        <v>116.4</v>
      </c>
      <c r="N76" s="10">
        <f t="shared" si="6"/>
        <v>80.32</v>
      </c>
    </row>
    <row r="77" spans="1:14" ht="12.75">
      <c r="A77" s="1" t="s">
        <v>139</v>
      </c>
      <c r="B77" s="1" t="s">
        <v>137</v>
      </c>
      <c r="C77">
        <v>8.2</v>
      </c>
      <c r="D77">
        <v>20.08</v>
      </c>
      <c r="E77">
        <v>30.6</v>
      </c>
      <c r="F77">
        <v>39.7</v>
      </c>
      <c r="J77" s="24">
        <v>2</v>
      </c>
      <c r="K77" s="9">
        <f t="shared" si="7"/>
        <v>0</v>
      </c>
      <c r="L77" s="10">
        <f t="shared" si="4"/>
        <v>0</v>
      </c>
      <c r="M77" s="9">
        <f t="shared" si="5"/>
        <v>0</v>
      </c>
      <c r="N77" s="10">
        <f t="shared" si="6"/>
        <v>0</v>
      </c>
    </row>
    <row r="78" spans="1:14" ht="12.75">
      <c r="A78" t="s">
        <v>32</v>
      </c>
      <c r="B78" t="s">
        <v>31</v>
      </c>
      <c r="C78">
        <v>25.2</v>
      </c>
      <c r="D78">
        <v>64.07</v>
      </c>
      <c r="E78">
        <v>92.85</v>
      </c>
      <c r="F78">
        <v>125.35</v>
      </c>
      <c r="G78" t="s">
        <v>265</v>
      </c>
      <c r="I78">
        <v>1</v>
      </c>
      <c r="J78" s="24">
        <v>2</v>
      </c>
      <c r="K78" s="9">
        <f t="shared" si="7"/>
        <v>0</v>
      </c>
      <c r="L78" s="10">
        <f t="shared" si="4"/>
        <v>0</v>
      </c>
      <c r="M78" s="9">
        <f t="shared" si="5"/>
        <v>92.85</v>
      </c>
      <c r="N78" s="10">
        <f t="shared" si="6"/>
        <v>64.07</v>
      </c>
    </row>
    <row r="79" spans="1:14" ht="12.75">
      <c r="A79" t="s">
        <v>33</v>
      </c>
      <c r="B79" t="s">
        <v>31</v>
      </c>
      <c r="C79">
        <v>2.1</v>
      </c>
      <c r="D79">
        <v>5.34</v>
      </c>
      <c r="E79">
        <v>8.15</v>
      </c>
      <c r="F79">
        <v>10.55</v>
      </c>
      <c r="J79" s="24">
        <v>2</v>
      </c>
      <c r="K79" s="9">
        <f t="shared" si="7"/>
        <v>0</v>
      </c>
      <c r="L79" s="10">
        <f t="shared" si="4"/>
        <v>0</v>
      </c>
      <c r="M79" s="9">
        <f t="shared" si="5"/>
        <v>0</v>
      </c>
      <c r="N79" s="10">
        <f t="shared" si="6"/>
        <v>0</v>
      </c>
    </row>
    <row r="80" spans="1:14" ht="12.75">
      <c r="A80" t="s">
        <v>35</v>
      </c>
      <c r="B80" t="s">
        <v>34</v>
      </c>
      <c r="C80">
        <v>25.2</v>
      </c>
      <c r="D80">
        <v>61.58</v>
      </c>
      <c r="E80">
        <v>89.25</v>
      </c>
      <c r="F80">
        <v>120.5</v>
      </c>
      <c r="G80" t="s">
        <v>265</v>
      </c>
      <c r="I80">
        <v>1</v>
      </c>
      <c r="J80" s="24">
        <v>2</v>
      </c>
      <c r="K80" s="9">
        <f t="shared" si="7"/>
        <v>0</v>
      </c>
      <c r="L80" s="10">
        <f t="shared" si="4"/>
        <v>0</v>
      </c>
      <c r="M80" s="9">
        <f t="shared" si="5"/>
        <v>89.25</v>
      </c>
      <c r="N80" s="10">
        <f t="shared" si="6"/>
        <v>61.58</v>
      </c>
    </row>
    <row r="81" spans="1:14" ht="12.75">
      <c r="A81" t="s">
        <v>36</v>
      </c>
      <c r="B81" t="s">
        <v>34</v>
      </c>
      <c r="C81">
        <v>2.1</v>
      </c>
      <c r="D81">
        <v>5.13</v>
      </c>
      <c r="E81">
        <v>7.85</v>
      </c>
      <c r="F81">
        <v>10.15</v>
      </c>
      <c r="G81" t="s">
        <v>266</v>
      </c>
      <c r="H81">
        <v>6</v>
      </c>
      <c r="J81" s="24">
        <v>2</v>
      </c>
      <c r="K81" s="9">
        <f t="shared" si="7"/>
        <v>47.099999999999994</v>
      </c>
      <c r="L81" s="10">
        <f t="shared" si="4"/>
        <v>30.78</v>
      </c>
      <c r="M81" s="9">
        <f t="shared" si="5"/>
        <v>0</v>
      </c>
      <c r="N81" s="10">
        <f t="shared" si="6"/>
        <v>0</v>
      </c>
    </row>
    <row r="82" spans="1:14" ht="12.75">
      <c r="A82" t="s">
        <v>58</v>
      </c>
      <c r="B82" t="s">
        <v>59</v>
      </c>
      <c r="C82">
        <v>25.2</v>
      </c>
      <c r="D82">
        <v>46.06</v>
      </c>
      <c r="E82">
        <v>66.75</v>
      </c>
      <c r="F82">
        <v>90.15</v>
      </c>
      <c r="G82" t="s">
        <v>265</v>
      </c>
      <c r="I82">
        <v>1</v>
      </c>
      <c r="J82" s="24">
        <v>2</v>
      </c>
      <c r="K82" s="9">
        <f t="shared" si="7"/>
        <v>0</v>
      </c>
      <c r="L82" s="10">
        <f t="shared" si="4"/>
        <v>0</v>
      </c>
      <c r="M82" s="9">
        <f t="shared" si="5"/>
        <v>66.75</v>
      </c>
      <c r="N82" s="10">
        <f t="shared" si="6"/>
        <v>46.06</v>
      </c>
    </row>
    <row r="83" spans="1:14" ht="12.75">
      <c r="A83" t="s">
        <v>60</v>
      </c>
      <c r="B83" t="s">
        <v>61</v>
      </c>
      <c r="C83">
        <v>2.1</v>
      </c>
      <c r="D83">
        <v>3.84</v>
      </c>
      <c r="E83">
        <v>5.85</v>
      </c>
      <c r="F83">
        <v>7.65</v>
      </c>
      <c r="G83" t="s">
        <v>266</v>
      </c>
      <c r="H83">
        <v>6</v>
      </c>
      <c r="J83" s="24">
        <v>2</v>
      </c>
      <c r="K83" s="9">
        <f t="shared" si="7"/>
        <v>35.099999999999994</v>
      </c>
      <c r="L83" s="10">
        <f t="shared" si="4"/>
        <v>23.04</v>
      </c>
      <c r="M83" s="9">
        <f t="shared" si="5"/>
        <v>0</v>
      </c>
      <c r="N83" s="10">
        <f t="shared" si="6"/>
        <v>0</v>
      </c>
    </row>
    <row r="84" spans="1:14" ht="12.75">
      <c r="A84" t="s">
        <v>76</v>
      </c>
      <c r="B84" t="s">
        <v>77</v>
      </c>
      <c r="C84">
        <v>32</v>
      </c>
      <c r="D84">
        <v>78.25</v>
      </c>
      <c r="E84">
        <v>113.4</v>
      </c>
      <c r="F84">
        <v>153.1</v>
      </c>
      <c r="G84" t="s">
        <v>270</v>
      </c>
      <c r="H84">
        <v>1</v>
      </c>
      <c r="I84">
        <v>2</v>
      </c>
      <c r="J84" s="24">
        <v>2</v>
      </c>
      <c r="K84" s="9">
        <f t="shared" si="7"/>
        <v>113.4</v>
      </c>
      <c r="L84" s="10">
        <f t="shared" si="4"/>
        <v>78.25</v>
      </c>
      <c r="M84" s="9">
        <f t="shared" si="5"/>
        <v>226.8</v>
      </c>
      <c r="N84" s="10">
        <f t="shared" si="6"/>
        <v>156.5</v>
      </c>
    </row>
    <row r="85" spans="1:14" ht="12.75">
      <c r="A85" t="s">
        <v>78</v>
      </c>
      <c r="B85" t="s">
        <v>77</v>
      </c>
      <c r="C85">
        <v>8</v>
      </c>
      <c r="D85">
        <v>19.56</v>
      </c>
      <c r="E85">
        <v>29.8</v>
      </c>
      <c r="F85">
        <v>38.7</v>
      </c>
      <c r="J85" s="24">
        <v>2</v>
      </c>
      <c r="K85" s="9">
        <f t="shared" si="7"/>
        <v>0</v>
      </c>
      <c r="L85" s="10">
        <f t="shared" si="4"/>
        <v>0</v>
      </c>
      <c r="M85" s="9">
        <f t="shared" si="5"/>
        <v>0</v>
      </c>
      <c r="N85" s="10">
        <f t="shared" si="6"/>
        <v>0</v>
      </c>
    </row>
    <row r="86" spans="1:14" ht="12.75">
      <c r="A86" t="s">
        <v>79</v>
      </c>
      <c r="B86" t="s">
        <v>77</v>
      </c>
      <c r="C86">
        <v>39</v>
      </c>
      <c r="D86">
        <v>93.63</v>
      </c>
      <c r="E86">
        <v>139.75</v>
      </c>
      <c r="F86">
        <v>185.9</v>
      </c>
      <c r="G86" t="s">
        <v>265</v>
      </c>
      <c r="I86">
        <v>1</v>
      </c>
      <c r="J86" s="24">
        <v>2</v>
      </c>
      <c r="K86" s="9">
        <f t="shared" si="7"/>
        <v>0</v>
      </c>
      <c r="L86" s="10">
        <f t="shared" si="4"/>
        <v>0</v>
      </c>
      <c r="M86" s="9">
        <f t="shared" si="5"/>
        <v>139.75</v>
      </c>
      <c r="N86" s="10">
        <f t="shared" si="6"/>
        <v>93.63</v>
      </c>
    </row>
    <row r="87" spans="1:14" ht="12.75">
      <c r="A87" t="s">
        <v>80</v>
      </c>
      <c r="B87" t="s">
        <v>77</v>
      </c>
      <c r="C87">
        <v>19.5</v>
      </c>
      <c r="D87">
        <v>46.82</v>
      </c>
      <c r="E87">
        <v>73.4</v>
      </c>
      <c r="F87">
        <v>93.95</v>
      </c>
      <c r="J87" s="24">
        <v>2</v>
      </c>
      <c r="K87" s="9">
        <f t="shared" si="7"/>
        <v>0</v>
      </c>
      <c r="L87" s="10">
        <f t="shared" si="4"/>
        <v>0</v>
      </c>
      <c r="M87" s="9">
        <f t="shared" si="5"/>
        <v>0</v>
      </c>
      <c r="N87" s="10">
        <f t="shared" si="6"/>
        <v>0</v>
      </c>
    </row>
    <row r="88" spans="1:14" ht="12.75">
      <c r="A88" t="s">
        <v>81</v>
      </c>
      <c r="B88" t="s">
        <v>82</v>
      </c>
      <c r="C88">
        <v>32</v>
      </c>
      <c r="D88">
        <v>88.46</v>
      </c>
      <c r="E88">
        <v>128.2</v>
      </c>
      <c r="F88">
        <v>173.1</v>
      </c>
      <c r="G88" t="s">
        <v>270</v>
      </c>
      <c r="H88">
        <v>1</v>
      </c>
      <c r="I88">
        <v>1</v>
      </c>
      <c r="J88" s="24">
        <v>2</v>
      </c>
      <c r="K88" s="9">
        <f t="shared" si="7"/>
        <v>128.2</v>
      </c>
      <c r="L88" s="10">
        <f t="shared" si="4"/>
        <v>88.46</v>
      </c>
      <c r="M88" s="9">
        <f t="shared" si="5"/>
        <v>128.2</v>
      </c>
      <c r="N88" s="10">
        <f t="shared" si="6"/>
        <v>88.46</v>
      </c>
    </row>
    <row r="89" spans="1:14" ht="12.75">
      <c r="A89" t="s">
        <v>83</v>
      </c>
      <c r="B89" t="s">
        <v>84</v>
      </c>
      <c r="C89">
        <v>8</v>
      </c>
      <c r="D89">
        <v>22.11</v>
      </c>
      <c r="E89">
        <v>33.7</v>
      </c>
      <c r="F89">
        <v>43.7</v>
      </c>
      <c r="J89" s="24">
        <v>2</v>
      </c>
      <c r="K89" s="9">
        <f t="shared" si="7"/>
        <v>0</v>
      </c>
      <c r="L89" s="10">
        <f t="shared" si="4"/>
        <v>0</v>
      </c>
      <c r="M89" s="9">
        <f t="shared" si="5"/>
        <v>0</v>
      </c>
      <c r="N89" s="10">
        <f t="shared" si="6"/>
        <v>0</v>
      </c>
    </row>
    <row r="90" spans="1:14" ht="12.75">
      <c r="A90" t="s">
        <v>85</v>
      </c>
      <c r="B90" t="s">
        <v>86</v>
      </c>
      <c r="C90">
        <v>25.2</v>
      </c>
      <c r="D90">
        <v>67.59</v>
      </c>
      <c r="E90">
        <v>97.95</v>
      </c>
      <c r="F90">
        <v>132.25</v>
      </c>
      <c r="G90" t="s">
        <v>265</v>
      </c>
      <c r="I90">
        <v>1</v>
      </c>
      <c r="J90" s="24">
        <v>2</v>
      </c>
      <c r="K90" s="9">
        <f t="shared" si="7"/>
        <v>0</v>
      </c>
      <c r="L90" s="10">
        <f t="shared" si="4"/>
        <v>0</v>
      </c>
      <c r="M90" s="9">
        <f t="shared" si="5"/>
        <v>97.95</v>
      </c>
      <c r="N90" s="10">
        <f t="shared" si="6"/>
        <v>67.59</v>
      </c>
    </row>
    <row r="91" spans="1:14" ht="12.75">
      <c r="A91" t="s">
        <v>87</v>
      </c>
      <c r="B91" t="s">
        <v>88</v>
      </c>
      <c r="C91">
        <v>2.1</v>
      </c>
      <c r="D91">
        <v>5.63</v>
      </c>
      <c r="E91">
        <v>8.6</v>
      </c>
      <c r="F91">
        <v>11.15</v>
      </c>
      <c r="J91" s="24">
        <v>2</v>
      </c>
      <c r="K91" s="9">
        <f t="shared" si="7"/>
        <v>0</v>
      </c>
      <c r="L91" s="10">
        <f t="shared" si="4"/>
        <v>0</v>
      </c>
      <c r="M91" s="9">
        <f t="shared" si="5"/>
        <v>0</v>
      </c>
      <c r="N91" s="10">
        <f t="shared" si="6"/>
        <v>0</v>
      </c>
    </row>
    <row r="92" spans="1:14" ht="12.75">
      <c r="A92" t="s">
        <v>114</v>
      </c>
      <c r="B92" t="s">
        <v>115</v>
      </c>
      <c r="C92">
        <v>10</v>
      </c>
      <c r="D92">
        <v>36.57</v>
      </c>
      <c r="E92">
        <v>51.5</v>
      </c>
      <c r="F92">
        <v>71.1</v>
      </c>
      <c r="J92" s="24">
        <v>2</v>
      </c>
      <c r="K92" s="9">
        <f t="shared" si="7"/>
        <v>0</v>
      </c>
      <c r="L92" s="10">
        <f t="shared" si="4"/>
        <v>0</v>
      </c>
      <c r="M92" s="9">
        <f t="shared" si="5"/>
        <v>0</v>
      </c>
      <c r="N92" s="10">
        <f t="shared" si="6"/>
        <v>0</v>
      </c>
    </row>
    <row r="93" spans="1:14" ht="12.75">
      <c r="A93" t="s">
        <v>116</v>
      </c>
      <c r="B93" t="s">
        <v>117</v>
      </c>
      <c r="C93">
        <v>1</v>
      </c>
      <c r="D93">
        <v>3.84</v>
      </c>
      <c r="E93">
        <v>5.41</v>
      </c>
      <c r="F93">
        <v>7.55</v>
      </c>
      <c r="G93" t="s">
        <v>270</v>
      </c>
      <c r="H93">
        <v>4</v>
      </c>
      <c r="I93">
        <v>4</v>
      </c>
      <c r="J93" s="24">
        <v>2</v>
      </c>
      <c r="K93" s="9">
        <f t="shared" si="7"/>
        <v>21.64</v>
      </c>
      <c r="L93" s="10">
        <f t="shared" si="4"/>
        <v>15.36</v>
      </c>
      <c r="M93" s="9">
        <f t="shared" si="5"/>
        <v>21.64</v>
      </c>
      <c r="N93" s="10">
        <f t="shared" si="6"/>
        <v>15.36</v>
      </c>
    </row>
    <row r="94" spans="1:14" ht="12.75">
      <c r="A94" s="1" t="s">
        <v>119</v>
      </c>
      <c r="B94" s="1" t="s">
        <v>118</v>
      </c>
      <c r="C94">
        <v>10</v>
      </c>
      <c r="D94">
        <v>39.2</v>
      </c>
      <c r="E94">
        <v>56</v>
      </c>
      <c r="F94">
        <v>75.6</v>
      </c>
      <c r="G94" t="s">
        <v>221</v>
      </c>
      <c r="J94" s="24">
        <v>2</v>
      </c>
      <c r="K94" s="9">
        <f t="shared" si="7"/>
        <v>0</v>
      </c>
      <c r="L94" s="10">
        <f t="shared" si="4"/>
        <v>0</v>
      </c>
      <c r="M94" s="9">
        <f t="shared" si="5"/>
        <v>0</v>
      </c>
      <c r="N94" s="10">
        <f t="shared" si="6"/>
        <v>0</v>
      </c>
    </row>
    <row r="95" spans="1:14" ht="12.75">
      <c r="A95" s="1" t="s">
        <v>120</v>
      </c>
      <c r="B95" s="1" t="s">
        <v>118</v>
      </c>
      <c r="C95">
        <v>1</v>
      </c>
      <c r="D95">
        <v>3.98</v>
      </c>
      <c r="E95">
        <v>5.69</v>
      </c>
      <c r="F95">
        <v>7.95</v>
      </c>
      <c r="G95" t="s">
        <v>270</v>
      </c>
      <c r="H95">
        <v>2</v>
      </c>
      <c r="I95">
        <v>2</v>
      </c>
      <c r="J95" s="24">
        <v>2</v>
      </c>
      <c r="K95" s="9">
        <f t="shared" si="7"/>
        <v>11.38</v>
      </c>
      <c r="L95" s="10">
        <f t="shared" si="4"/>
        <v>7.96</v>
      </c>
      <c r="M95" s="9">
        <f t="shared" si="5"/>
        <v>11.38</v>
      </c>
      <c r="N95" s="10">
        <f t="shared" si="6"/>
        <v>7.96</v>
      </c>
    </row>
    <row r="96" spans="1:14" ht="12.75">
      <c r="A96" s="1" t="s">
        <v>122</v>
      </c>
      <c r="B96" s="1" t="s">
        <v>121</v>
      </c>
      <c r="C96">
        <v>10</v>
      </c>
      <c r="D96">
        <v>40.43</v>
      </c>
      <c r="E96">
        <v>57.75</v>
      </c>
      <c r="F96">
        <v>78</v>
      </c>
      <c r="G96" t="s">
        <v>221</v>
      </c>
      <c r="J96" s="24">
        <v>2</v>
      </c>
      <c r="K96" s="9">
        <f t="shared" si="7"/>
        <v>0</v>
      </c>
      <c r="L96" s="10">
        <f t="shared" si="4"/>
        <v>0</v>
      </c>
      <c r="M96" s="9">
        <f t="shared" si="5"/>
        <v>0</v>
      </c>
      <c r="N96" s="10">
        <f t="shared" si="6"/>
        <v>0</v>
      </c>
    </row>
    <row r="97" spans="1:14" ht="12.75">
      <c r="A97" s="1" t="s">
        <v>123</v>
      </c>
      <c r="B97" s="1" t="s">
        <v>121</v>
      </c>
      <c r="C97">
        <v>1</v>
      </c>
      <c r="D97">
        <v>4.1</v>
      </c>
      <c r="E97">
        <v>5.86</v>
      </c>
      <c r="F97">
        <v>8.15</v>
      </c>
      <c r="G97" t="s">
        <v>270</v>
      </c>
      <c r="H97">
        <v>2</v>
      </c>
      <c r="I97">
        <v>2</v>
      </c>
      <c r="J97" s="24">
        <v>2</v>
      </c>
      <c r="K97" s="9">
        <f t="shared" si="7"/>
        <v>11.72</v>
      </c>
      <c r="L97" s="10">
        <f t="shared" si="4"/>
        <v>8.2</v>
      </c>
      <c r="M97" s="9">
        <f t="shared" si="5"/>
        <v>11.72</v>
      </c>
      <c r="N97" s="10">
        <f t="shared" si="6"/>
        <v>8.2</v>
      </c>
    </row>
    <row r="98" spans="1:14" ht="12.75">
      <c r="A98" t="s">
        <v>124</v>
      </c>
      <c r="B98" t="s">
        <v>125</v>
      </c>
      <c r="C98">
        <v>10</v>
      </c>
      <c r="D98">
        <v>66.61</v>
      </c>
      <c r="E98">
        <v>88.81</v>
      </c>
      <c r="F98">
        <v>122.6</v>
      </c>
      <c r="J98" s="24">
        <v>2</v>
      </c>
      <c r="K98" s="9">
        <f t="shared" si="7"/>
        <v>0</v>
      </c>
      <c r="L98" s="10">
        <f t="shared" si="4"/>
        <v>0</v>
      </c>
      <c r="M98" s="9">
        <f t="shared" si="5"/>
        <v>0</v>
      </c>
      <c r="N98" s="10">
        <f t="shared" si="6"/>
        <v>0</v>
      </c>
    </row>
    <row r="99" spans="1:14" ht="12.75">
      <c r="A99" t="s">
        <v>126</v>
      </c>
      <c r="B99" t="s">
        <v>127</v>
      </c>
      <c r="C99">
        <v>1</v>
      </c>
      <c r="D99">
        <v>6.86</v>
      </c>
      <c r="E99">
        <v>9.14</v>
      </c>
      <c r="F99">
        <v>12.75</v>
      </c>
      <c r="G99" t="s">
        <v>265</v>
      </c>
      <c r="I99">
        <v>1</v>
      </c>
      <c r="J99" s="24">
        <v>2</v>
      </c>
      <c r="K99" s="9">
        <f t="shared" si="7"/>
        <v>0</v>
      </c>
      <c r="L99" s="10">
        <f t="shared" si="4"/>
        <v>0</v>
      </c>
      <c r="M99" s="9">
        <f t="shared" si="5"/>
        <v>9.14</v>
      </c>
      <c r="N99" s="10">
        <f t="shared" si="6"/>
        <v>6.86</v>
      </c>
    </row>
    <row r="100" spans="1:14" ht="12.75">
      <c r="A100" t="s">
        <v>129</v>
      </c>
      <c r="B100" t="s">
        <v>128</v>
      </c>
      <c r="C100">
        <v>10</v>
      </c>
      <c r="D100">
        <v>39.45</v>
      </c>
      <c r="E100">
        <v>55.56</v>
      </c>
      <c r="F100">
        <v>76.7</v>
      </c>
      <c r="G100" t="s">
        <v>221</v>
      </c>
      <c r="J100" s="24">
        <v>2</v>
      </c>
      <c r="K100" s="9">
        <f t="shared" si="7"/>
        <v>0</v>
      </c>
      <c r="L100" s="10">
        <f t="shared" si="4"/>
        <v>0</v>
      </c>
      <c r="M100" s="9">
        <f t="shared" si="5"/>
        <v>0</v>
      </c>
      <c r="N100" s="10">
        <f t="shared" si="6"/>
        <v>0</v>
      </c>
    </row>
    <row r="101" spans="1:14" ht="12.75">
      <c r="A101" s="4" t="s">
        <v>130</v>
      </c>
      <c r="B101" s="4" t="s">
        <v>128</v>
      </c>
      <c r="C101">
        <v>1</v>
      </c>
      <c r="D101">
        <v>4.13</v>
      </c>
      <c r="E101">
        <v>5.82</v>
      </c>
      <c r="F101">
        <v>8.1</v>
      </c>
      <c r="G101" t="s">
        <v>270</v>
      </c>
      <c r="H101">
        <v>2</v>
      </c>
      <c r="I101">
        <v>4</v>
      </c>
      <c r="J101" s="24">
        <v>2</v>
      </c>
      <c r="K101" s="9">
        <f t="shared" si="7"/>
        <v>11.64</v>
      </c>
      <c r="L101" s="10">
        <f t="shared" si="4"/>
        <v>8.26</v>
      </c>
      <c r="M101" s="9">
        <f t="shared" si="5"/>
        <v>23.28</v>
      </c>
      <c r="N101" s="10">
        <f t="shared" si="6"/>
        <v>16.52</v>
      </c>
    </row>
    <row r="102" spans="1:14" ht="12.75">
      <c r="A102" s="1" t="s">
        <v>140</v>
      </c>
      <c r="B102" s="1" t="s">
        <v>137</v>
      </c>
      <c r="C102">
        <v>25.2</v>
      </c>
      <c r="D102">
        <v>61.48</v>
      </c>
      <c r="E102">
        <v>89.1</v>
      </c>
      <c r="F102">
        <v>120.3</v>
      </c>
      <c r="G102" t="s">
        <v>265</v>
      </c>
      <c r="I102">
        <v>1</v>
      </c>
      <c r="J102" s="24">
        <v>2</v>
      </c>
      <c r="K102" s="9">
        <f t="shared" si="7"/>
        <v>0</v>
      </c>
      <c r="L102" s="10">
        <f t="shared" si="4"/>
        <v>0</v>
      </c>
      <c r="M102" s="9">
        <f t="shared" si="5"/>
        <v>89.1</v>
      </c>
      <c r="N102" s="10">
        <f t="shared" si="6"/>
        <v>61.48</v>
      </c>
    </row>
    <row r="103" spans="1:14" ht="12.75">
      <c r="A103" s="2" t="s">
        <v>141</v>
      </c>
      <c r="B103" s="2" t="s">
        <v>137</v>
      </c>
      <c r="C103">
        <v>2.1</v>
      </c>
      <c r="D103">
        <v>5.12</v>
      </c>
      <c r="E103">
        <v>7.8</v>
      </c>
      <c r="F103">
        <v>10.15</v>
      </c>
      <c r="J103" s="24">
        <v>2</v>
      </c>
      <c r="K103" s="9">
        <f t="shared" si="7"/>
        <v>0</v>
      </c>
      <c r="L103" s="10">
        <f t="shared" si="4"/>
        <v>0</v>
      </c>
      <c r="M103" s="9">
        <f t="shared" si="5"/>
        <v>0</v>
      </c>
      <c r="N103" s="10">
        <f t="shared" si="6"/>
        <v>0</v>
      </c>
    </row>
    <row r="104" spans="1:16" ht="12.75">
      <c r="A104" t="s">
        <v>12</v>
      </c>
      <c r="B104" t="s">
        <v>11</v>
      </c>
      <c r="C104">
        <v>25.2</v>
      </c>
      <c r="D104">
        <v>66.76</v>
      </c>
      <c r="E104">
        <v>96.75</v>
      </c>
      <c r="F104">
        <v>130.65</v>
      </c>
      <c r="G104" t="s">
        <v>265</v>
      </c>
      <c r="I104">
        <v>1</v>
      </c>
      <c r="J104" s="24">
        <v>2</v>
      </c>
      <c r="K104" s="9">
        <f aca="true" t="shared" si="8" ref="K104:K125">SUM(E104*H104)</f>
        <v>0</v>
      </c>
      <c r="L104" s="10">
        <f aca="true" t="shared" si="9" ref="L104:L125">SUM(D104*H104)</f>
        <v>0</v>
      </c>
      <c r="M104" s="9">
        <f aca="true" t="shared" si="10" ref="M104:M125">SUM(E104*I104)</f>
        <v>96.75</v>
      </c>
      <c r="N104" s="10">
        <f aca="true" t="shared" si="11" ref="N104:N125">SUM(D104*I104)</f>
        <v>66.76</v>
      </c>
      <c r="O104"/>
      <c r="P104"/>
    </row>
    <row r="105" spans="1:14" ht="12.75">
      <c r="A105" s="4" t="s">
        <v>13</v>
      </c>
      <c r="B105" s="4" t="s">
        <v>11</v>
      </c>
      <c r="C105">
        <v>2.1</v>
      </c>
      <c r="D105">
        <v>5.56</v>
      </c>
      <c r="E105">
        <v>8.5</v>
      </c>
      <c r="F105">
        <v>11</v>
      </c>
      <c r="H105">
        <v>9</v>
      </c>
      <c r="J105" s="24">
        <v>2</v>
      </c>
      <c r="K105" s="9">
        <f t="shared" si="8"/>
        <v>76.5</v>
      </c>
      <c r="L105" s="10">
        <f t="shared" si="9"/>
        <v>50.04</v>
      </c>
      <c r="M105" s="9">
        <f t="shared" si="10"/>
        <v>0</v>
      </c>
      <c r="N105" s="10">
        <f t="shared" si="11"/>
        <v>0</v>
      </c>
    </row>
    <row r="106" spans="1:14" ht="12.75">
      <c r="A106" t="s">
        <v>179</v>
      </c>
      <c r="B106" t="s">
        <v>175</v>
      </c>
      <c r="C106">
        <v>38.6</v>
      </c>
      <c r="D106">
        <v>109.71</v>
      </c>
      <c r="E106">
        <v>163.75</v>
      </c>
      <c r="F106">
        <v>217.8</v>
      </c>
      <c r="G106" t="s">
        <v>265</v>
      </c>
      <c r="I106">
        <v>1</v>
      </c>
      <c r="J106" s="24">
        <v>2</v>
      </c>
      <c r="K106" s="9">
        <f t="shared" si="8"/>
        <v>0</v>
      </c>
      <c r="L106" s="10">
        <f t="shared" si="9"/>
        <v>0</v>
      </c>
      <c r="M106" s="9">
        <f t="shared" si="10"/>
        <v>163.75</v>
      </c>
      <c r="N106" s="10">
        <f t="shared" si="11"/>
        <v>109.71</v>
      </c>
    </row>
    <row r="107" spans="1:14" ht="12.75">
      <c r="A107" t="s">
        <v>180</v>
      </c>
      <c r="B107" t="s">
        <v>175</v>
      </c>
      <c r="C107">
        <v>19.3</v>
      </c>
      <c r="D107">
        <v>54.86</v>
      </c>
      <c r="E107">
        <v>86</v>
      </c>
      <c r="F107">
        <v>109.9</v>
      </c>
      <c r="J107" s="24">
        <v>2</v>
      </c>
      <c r="K107" s="9">
        <f t="shared" si="8"/>
        <v>0</v>
      </c>
      <c r="L107" s="10">
        <f t="shared" si="9"/>
        <v>0</v>
      </c>
      <c r="M107" s="9">
        <f t="shared" si="10"/>
        <v>0</v>
      </c>
      <c r="N107" s="10">
        <f t="shared" si="11"/>
        <v>0</v>
      </c>
    </row>
    <row r="108" spans="1:14" ht="12.75">
      <c r="A108" t="s">
        <v>177</v>
      </c>
      <c r="B108" t="s">
        <v>175</v>
      </c>
      <c r="C108">
        <v>24</v>
      </c>
      <c r="D108">
        <v>69.86</v>
      </c>
      <c r="E108">
        <v>101.25</v>
      </c>
      <c r="F108">
        <v>136.7</v>
      </c>
      <c r="G108" t="s">
        <v>265</v>
      </c>
      <c r="I108">
        <v>1</v>
      </c>
      <c r="J108" s="24">
        <v>2</v>
      </c>
      <c r="K108" s="9">
        <f t="shared" si="8"/>
        <v>0</v>
      </c>
      <c r="L108" s="10">
        <f t="shared" si="9"/>
        <v>0</v>
      </c>
      <c r="M108" s="9">
        <f t="shared" si="10"/>
        <v>101.25</v>
      </c>
      <c r="N108" s="10">
        <f t="shared" si="11"/>
        <v>69.86</v>
      </c>
    </row>
    <row r="109" spans="1:14" ht="12.75">
      <c r="A109" t="s">
        <v>178</v>
      </c>
      <c r="B109" t="s">
        <v>175</v>
      </c>
      <c r="C109">
        <v>2</v>
      </c>
      <c r="D109">
        <v>5.82</v>
      </c>
      <c r="E109">
        <v>8.9</v>
      </c>
      <c r="F109">
        <v>11.5</v>
      </c>
      <c r="H109">
        <v>7</v>
      </c>
      <c r="J109" s="24">
        <v>2</v>
      </c>
      <c r="K109" s="9">
        <f t="shared" si="8"/>
        <v>62.300000000000004</v>
      </c>
      <c r="L109" s="10">
        <f t="shared" si="9"/>
        <v>40.74</v>
      </c>
      <c r="M109" s="9">
        <f t="shared" si="10"/>
        <v>0</v>
      </c>
      <c r="N109" s="10">
        <f t="shared" si="11"/>
        <v>0</v>
      </c>
    </row>
    <row r="110" spans="1:14" ht="12.75">
      <c r="A110" t="s">
        <v>181</v>
      </c>
      <c r="B110" t="s">
        <v>182</v>
      </c>
      <c r="C110">
        <v>31.6</v>
      </c>
      <c r="D110">
        <v>91.49</v>
      </c>
      <c r="E110">
        <v>132.6</v>
      </c>
      <c r="F110">
        <v>179.05</v>
      </c>
      <c r="G110" t="s">
        <v>265</v>
      </c>
      <c r="I110">
        <v>1</v>
      </c>
      <c r="J110" s="24">
        <v>2</v>
      </c>
      <c r="K110" s="9">
        <f t="shared" si="8"/>
        <v>0</v>
      </c>
      <c r="L110" s="10">
        <f t="shared" si="9"/>
        <v>0</v>
      </c>
      <c r="M110" s="9">
        <f t="shared" si="10"/>
        <v>132.6</v>
      </c>
      <c r="N110" s="10">
        <f t="shared" si="11"/>
        <v>91.49</v>
      </c>
    </row>
    <row r="111" spans="1:14" ht="12.75">
      <c r="A111" t="s">
        <v>183</v>
      </c>
      <c r="B111" t="s">
        <v>182</v>
      </c>
      <c r="C111">
        <v>7.9</v>
      </c>
      <c r="D111">
        <v>22.87</v>
      </c>
      <c r="E111">
        <v>34.85</v>
      </c>
      <c r="F111">
        <v>45.2</v>
      </c>
      <c r="H111">
        <v>2</v>
      </c>
      <c r="J111" s="24">
        <v>2</v>
      </c>
      <c r="K111" s="9">
        <f t="shared" si="8"/>
        <v>69.7</v>
      </c>
      <c r="L111" s="10">
        <f t="shared" si="9"/>
        <v>45.74</v>
      </c>
      <c r="M111" s="9">
        <f t="shared" si="10"/>
        <v>0</v>
      </c>
      <c r="N111" s="10">
        <f t="shared" si="11"/>
        <v>0</v>
      </c>
    </row>
    <row r="112" spans="1:14" ht="12.75">
      <c r="A112" t="s">
        <v>184</v>
      </c>
      <c r="B112" t="s">
        <v>182</v>
      </c>
      <c r="C112">
        <v>24</v>
      </c>
      <c r="D112">
        <v>69.86</v>
      </c>
      <c r="E112">
        <v>101.25</v>
      </c>
      <c r="F112">
        <v>136.7</v>
      </c>
      <c r="G112" t="s">
        <v>266</v>
      </c>
      <c r="H112">
        <v>1</v>
      </c>
      <c r="J112" s="24">
        <v>2</v>
      </c>
      <c r="K112" s="9">
        <f t="shared" si="8"/>
        <v>101.25</v>
      </c>
      <c r="L112" s="10">
        <f t="shared" si="9"/>
        <v>69.86</v>
      </c>
      <c r="M112" s="9">
        <f t="shared" si="10"/>
        <v>0</v>
      </c>
      <c r="N112" s="10">
        <f t="shared" si="11"/>
        <v>0</v>
      </c>
    </row>
    <row r="113" spans="1:14" ht="12.75">
      <c r="A113" s="4" t="s">
        <v>185</v>
      </c>
      <c r="B113" s="4" t="s">
        <v>182</v>
      </c>
      <c r="C113">
        <v>2</v>
      </c>
      <c r="D113">
        <v>5.82</v>
      </c>
      <c r="E113">
        <v>8.9</v>
      </c>
      <c r="F113">
        <v>11.5</v>
      </c>
      <c r="J113" s="24">
        <v>2</v>
      </c>
      <c r="K113" s="9">
        <f t="shared" si="8"/>
        <v>0</v>
      </c>
      <c r="L113" s="10">
        <f t="shared" si="9"/>
        <v>0</v>
      </c>
      <c r="M113" s="9">
        <f t="shared" si="10"/>
        <v>0</v>
      </c>
      <c r="N113" s="10">
        <f t="shared" si="11"/>
        <v>0</v>
      </c>
    </row>
    <row r="114" spans="1:14" ht="12.75">
      <c r="A114" s="4" t="s">
        <v>186</v>
      </c>
      <c r="B114" s="4" t="s">
        <v>182</v>
      </c>
      <c r="C114">
        <v>39</v>
      </c>
      <c r="D114">
        <v>109.71</v>
      </c>
      <c r="E114">
        <v>163.75</v>
      </c>
      <c r="F114">
        <v>217.8</v>
      </c>
      <c r="G114" t="s">
        <v>265</v>
      </c>
      <c r="I114">
        <v>1</v>
      </c>
      <c r="J114" s="24">
        <v>2</v>
      </c>
      <c r="K114" s="9">
        <f t="shared" si="8"/>
        <v>0</v>
      </c>
      <c r="L114" s="10">
        <f t="shared" si="9"/>
        <v>0</v>
      </c>
      <c r="M114" s="9">
        <f t="shared" si="10"/>
        <v>163.75</v>
      </c>
      <c r="N114" s="10">
        <f t="shared" si="11"/>
        <v>109.71</v>
      </c>
    </row>
    <row r="115" spans="1:14" ht="12.75">
      <c r="A115" t="s">
        <v>187</v>
      </c>
      <c r="B115" t="s">
        <v>182</v>
      </c>
      <c r="C115">
        <v>19.5</v>
      </c>
      <c r="D115">
        <v>54.86</v>
      </c>
      <c r="E115">
        <v>86</v>
      </c>
      <c r="F115">
        <v>109.9</v>
      </c>
      <c r="J115" s="24">
        <v>2</v>
      </c>
      <c r="K115" s="9">
        <f t="shared" si="8"/>
        <v>0</v>
      </c>
      <c r="L115" s="10">
        <f t="shared" si="9"/>
        <v>0</v>
      </c>
      <c r="M115" s="9">
        <f t="shared" si="10"/>
        <v>0</v>
      </c>
      <c r="N115" s="10">
        <f t="shared" si="11"/>
        <v>0</v>
      </c>
    </row>
    <row r="116" spans="1:14" ht="12.75">
      <c r="A116" t="s">
        <v>188</v>
      </c>
      <c r="B116" t="s">
        <v>189</v>
      </c>
      <c r="C116">
        <v>25.2</v>
      </c>
      <c r="D116">
        <v>77.11</v>
      </c>
      <c r="E116">
        <v>111.75</v>
      </c>
      <c r="F116">
        <v>150.9</v>
      </c>
      <c r="J116" s="24">
        <v>2</v>
      </c>
      <c r="K116" s="9">
        <f t="shared" si="8"/>
        <v>0</v>
      </c>
      <c r="L116" s="10">
        <f t="shared" si="9"/>
        <v>0</v>
      </c>
      <c r="M116" s="9">
        <f t="shared" si="10"/>
        <v>0</v>
      </c>
      <c r="N116" s="10">
        <f t="shared" si="11"/>
        <v>0</v>
      </c>
    </row>
    <row r="117" spans="1:14" ht="12.75">
      <c r="A117" t="s">
        <v>190</v>
      </c>
      <c r="B117" t="s">
        <v>191</v>
      </c>
      <c r="C117">
        <v>2.1</v>
      </c>
      <c r="D117">
        <v>6.43</v>
      </c>
      <c r="E117">
        <v>9.8</v>
      </c>
      <c r="F117">
        <v>12.7</v>
      </c>
      <c r="G117" t="s">
        <v>270</v>
      </c>
      <c r="H117">
        <v>4</v>
      </c>
      <c r="I117">
        <v>8</v>
      </c>
      <c r="J117" s="24">
        <v>2</v>
      </c>
      <c r="K117" s="9">
        <f t="shared" si="8"/>
        <v>39.2</v>
      </c>
      <c r="L117" s="10">
        <f t="shared" si="9"/>
        <v>25.72</v>
      </c>
      <c r="M117" s="9">
        <f t="shared" si="10"/>
        <v>78.4</v>
      </c>
      <c r="N117" s="10">
        <f t="shared" si="11"/>
        <v>51.44</v>
      </c>
    </row>
    <row r="118" spans="1:14" ht="12.75">
      <c r="A118" t="s">
        <v>212</v>
      </c>
      <c r="B118" t="s">
        <v>210</v>
      </c>
      <c r="C118">
        <v>0.8</v>
      </c>
      <c r="D118">
        <v>8.25</v>
      </c>
      <c r="E118">
        <v>12.65</v>
      </c>
      <c r="F118">
        <v>16.65</v>
      </c>
      <c r="G118" t="s">
        <v>270</v>
      </c>
      <c r="H118">
        <v>2</v>
      </c>
      <c r="I118">
        <v>2</v>
      </c>
      <c r="J118" s="24">
        <v>2</v>
      </c>
      <c r="K118" s="9">
        <f t="shared" si="8"/>
        <v>25.3</v>
      </c>
      <c r="L118" s="10">
        <f t="shared" si="9"/>
        <v>16.5</v>
      </c>
      <c r="M118" s="9">
        <f t="shared" si="10"/>
        <v>25.3</v>
      </c>
      <c r="N118" s="10">
        <f t="shared" si="11"/>
        <v>16.5</v>
      </c>
    </row>
    <row r="119" spans="1:14" ht="12.75">
      <c r="A119" t="s">
        <v>220</v>
      </c>
      <c r="B119" t="s">
        <v>210</v>
      </c>
      <c r="C119">
        <v>2.2</v>
      </c>
      <c r="D119">
        <v>15.9</v>
      </c>
      <c r="E119">
        <v>24.45</v>
      </c>
      <c r="F119">
        <v>32.15</v>
      </c>
      <c r="G119" t="s">
        <v>266</v>
      </c>
      <c r="H119">
        <v>1</v>
      </c>
      <c r="I119">
        <v>2</v>
      </c>
      <c r="J119" s="24">
        <v>2</v>
      </c>
      <c r="K119" s="9">
        <f t="shared" si="8"/>
        <v>24.45</v>
      </c>
      <c r="L119" s="10">
        <f t="shared" si="9"/>
        <v>15.9</v>
      </c>
      <c r="M119" s="9">
        <f t="shared" si="10"/>
        <v>48.9</v>
      </c>
      <c r="N119" s="10">
        <f t="shared" si="11"/>
        <v>31.8</v>
      </c>
    </row>
    <row r="120" spans="1:14" ht="12.75">
      <c r="A120" t="s">
        <v>229</v>
      </c>
      <c r="B120" t="s">
        <v>228</v>
      </c>
      <c r="C120">
        <v>15.6</v>
      </c>
      <c r="D120">
        <v>52.29</v>
      </c>
      <c r="E120">
        <v>74.7</v>
      </c>
      <c r="F120">
        <v>103.1</v>
      </c>
      <c r="G120" t="s">
        <v>265</v>
      </c>
      <c r="H120">
        <v>0</v>
      </c>
      <c r="I120">
        <v>1</v>
      </c>
      <c r="J120" s="24">
        <v>2</v>
      </c>
      <c r="K120" s="9">
        <f t="shared" si="8"/>
        <v>0</v>
      </c>
      <c r="L120" s="10">
        <f t="shared" si="9"/>
        <v>0</v>
      </c>
      <c r="M120" s="9">
        <f t="shared" si="10"/>
        <v>74.7</v>
      </c>
      <c r="N120" s="10">
        <f t="shared" si="11"/>
        <v>52.29</v>
      </c>
    </row>
    <row r="121" spans="1:14" ht="12.75">
      <c r="A121" t="s">
        <v>230</v>
      </c>
      <c r="B121" t="s">
        <v>228</v>
      </c>
      <c r="C121">
        <v>1.3</v>
      </c>
      <c r="D121">
        <v>4.36</v>
      </c>
      <c r="E121">
        <v>6.55</v>
      </c>
      <c r="F121">
        <v>8.7</v>
      </c>
      <c r="G121" t="s">
        <v>266</v>
      </c>
      <c r="H121">
        <v>2</v>
      </c>
      <c r="J121" s="24">
        <v>2</v>
      </c>
      <c r="K121" s="9">
        <f t="shared" si="8"/>
        <v>13.1</v>
      </c>
      <c r="L121" s="10">
        <f t="shared" si="9"/>
        <v>8.72</v>
      </c>
      <c r="M121" s="9">
        <f t="shared" si="10"/>
        <v>0</v>
      </c>
      <c r="N121" s="10">
        <f t="shared" si="11"/>
        <v>0</v>
      </c>
    </row>
    <row r="122" spans="1:14" ht="12.75">
      <c r="A122" s="1" t="s">
        <v>231</v>
      </c>
      <c r="B122" s="1" t="s">
        <v>232</v>
      </c>
      <c r="C122">
        <v>14.4</v>
      </c>
      <c r="D122">
        <v>44.41</v>
      </c>
      <c r="E122">
        <v>62.55</v>
      </c>
      <c r="F122">
        <v>86.35</v>
      </c>
      <c r="J122" s="24">
        <v>2</v>
      </c>
      <c r="K122" s="9">
        <f t="shared" si="8"/>
        <v>0</v>
      </c>
      <c r="L122" s="10">
        <f t="shared" si="9"/>
        <v>0</v>
      </c>
      <c r="M122" s="9">
        <f t="shared" si="10"/>
        <v>0</v>
      </c>
      <c r="N122" s="10">
        <f t="shared" si="11"/>
        <v>0</v>
      </c>
    </row>
    <row r="123" spans="1:14" ht="12.75">
      <c r="A123" s="1" t="s">
        <v>233</v>
      </c>
      <c r="B123" s="1" t="s">
        <v>232</v>
      </c>
      <c r="C123">
        <v>1.2</v>
      </c>
      <c r="D123">
        <v>3.7</v>
      </c>
      <c r="E123">
        <v>5.5</v>
      </c>
      <c r="F123">
        <v>7.3</v>
      </c>
      <c r="G123" t="s">
        <v>265</v>
      </c>
      <c r="I123">
        <v>4</v>
      </c>
      <c r="J123" s="24">
        <v>2</v>
      </c>
      <c r="K123" s="9">
        <f t="shared" si="8"/>
        <v>0</v>
      </c>
      <c r="L123" s="10">
        <f t="shared" si="9"/>
        <v>0</v>
      </c>
      <c r="M123" s="9">
        <f t="shared" si="10"/>
        <v>22</v>
      </c>
      <c r="N123" s="10">
        <f t="shared" si="11"/>
        <v>14.8</v>
      </c>
    </row>
    <row r="124" spans="1:14" ht="12.75">
      <c r="A124" t="s">
        <v>246</v>
      </c>
      <c r="B124" t="s">
        <v>247</v>
      </c>
      <c r="C124">
        <v>3.6</v>
      </c>
      <c r="D124">
        <v>26.88</v>
      </c>
      <c r="E124">
        <v>38.4</v>
      </c>
      <c r="F124">
        <v>53.1</v>
      </c>
      <c r="G124" t="s">
        <v>265</v>
      </c>
      <c r="H124">
        <v>0</v>
      </c>
      <c r="I124">
        <v>2</v>
      </c>
      <c r="J124" s="24">
        <v>2</v>
      </c>
      <c r="K124" s="9">
        <f t="shared" si="8"/>
        <v>0</v>
      </c>
      <c r="L124" s="10">
        <f t="shared" si="9"/>
        <v>0</v>
      </c>
      <c r="M124" s="9">
        <f t="shared" si="10"/>
        <v>76.8</v>
      </c>
      <c r="N124" s="10">
        <f t="shared" si="11"/>
        <v>53.76</v>
      </c>
    </row>
    <row r="125" spans="1:14" ht="12.75">
      <c r="A125" t="s">
        <v>248</v>
      </c>
      <c r="B125" t="s">
        <v>247</v>
      </c>
      <c r="C125">
        <v>0.6</v>
      </c>
      <c r="D125">
        <v>4.48</v>
      </c>
      <c r="E125">
        <v>6.75</v>
      </c>
      <c r="F125">
        <v>8.95</v>
      </c>
      <c r="G125" t="s">
        <v>266</v>
      </c>
      <c r="H125">
        <v>4</v>
      </c>
      <c r="J125" s="24">
        <v>2</v>
      </c>
      <c r="K125" s="9">
        <f t="shared" si="8"/>
        <v>27</v>
      </c>
      <c r="L125" s="10">
        <f t="shared" si="9"/>
        <v>17.92</v>
      </c>
      <c r="M125" s="9">
        <f t="shared" si="10"/>
        <v>0</v>
      </c>
      <c r="N125" s="10">
        <f t="shared" si="11"/>
        <v>0</v>
      </c>
    </row>
    <row r="126" spans="10:16" ht="12.75">
      <c r="J126" s="4"/>
      <c r="O126" s="11">
        <f>SUM(K2:K125)</f>
        <v>2162.7099999999996</v>
      </c>
      <c r="P126" s="11">
        <f>SUM(M2:M125)</f>
        <v>5629.25</v>
      </c>
    </row>
    <row r="127" spans="1:14" ht="12.75">
      <c r="A127" t="s">
        <v>252</v>
      </c>
      <c r="B127" t="s">
        <v>253</v>
      </c>
      <c r="C127">
        <v>4.8</v>
      </c>
      <c r="D127">
        <v>30.66</v>
      </c>
      <c r="E127">
        <v>42</v>
      </c>
      <c r="F127">
        <v>56.7</v>
      </c>
      <c r="G127" t="s">
        <v>265</v>
      </c>
      <c r="I127">
        <v>1</v>
      </c>
      <c r="J127" s="25">
        <v>3</v>
      </c>
      <c r="K127" s="9">
        <f aca="true" t="shared" si="12" ref="K127:K158">SUM(E127*H127)</f>
        <v>0</v>
      </c>
      <c r="L127" s="10">
        <f aca="true" t="shared" si="13" ref="L127:L158">SUM(D127*H127)</f>
        <v>0</v>
      </c>
      <c r="M127" s="9">
        <f aca="true" t="shared" si="14" ref="M127:M158">SUM(E127*I127)</f>
        <v>42</v>
      </c>
      <c r="N127" s="10">
        <f aca="true" t="shared" si="15" ref="N127:N158">SUM(D127*I127)</f>
        <v>30.66</v>
      </c>
    </row>
    <row r="128" spans="1:14" ht="12.75">
      <c r="A128" t="s">
        <v>254</v>
      </c>
      <c r="B128" t="s">
        <v>253</v>
      </c>
      <c r="C128">
        <v>0.4</v>
      </c>
      <c r="D128">
        <v>2.56</v>
      </c>
      <c r="E128">
        <v>3.7</v>
      </c>
      <c r="F128">
        <v>4.85</v>
      </c>
      <c r="G128" t="s">
        <v>266</v>
      </c>
      <c r="H128">
        <v>6</v>
      </c>
      <c r="J128" s="25">
        <v>3</v>
      </c>
      <c r="K128" s="9">
        <f t="shared" si="12"/>
        <v>22.200000000000003</v>
      </c>
      <c r="L128" s="10">
        <f t="shared" si="13"/>
        <v>15.36</v>
      </c>
      <c r="M128" s="9">
        <f t="shared" si="14"/>
        <v>0</v>
      </c>
      <c r="N128" s="10">
        <f t="shared" si="15"/>
        <v>0</v>
      </c>
    </row>
    <row r="129" spans="1:14" ht="12.75">
      <c r="A129" t="s">
        <v>237</v>
      </c>
      <c r="B129" t="s">
        <v>234</v>
      </c>
      <c r="C129">
        <v>25.2</v>
      </c>
      <c r="D129">
        <v>77.28</v>
      </c>
      <c r="E129">
        <v>110.4</v>
      </c>
      <c r="F129">
        <v>149.05</v>
      </c>
      <c r="G129" t="s">
        <v>265</v>
      </c>
      <c r="I129">
        <v>1</v>
      </c>
      <c r="J129" s="25">
        <v>3</v>
      </c>
      <c r="K129" s="9">
        <f t="shared" si="12"/>
        <v>0</v>
      </c>
      <c r="L129" s="10">
        <f t="shared" si="13"/>
        <v>0</v>
      </c>
      <c r="M129" s="9">
        <f t="shared" si="14"/>
        <v>110.4</v>
      </c>
      <c r="N129" s="10">
        <f t="shared" si="15"/>
        <v>77.28</v>
      </c>
    </row>
    <row r="130" spans="1:14" ht="12.75">
      <c r="A130" t="s">
        <v>238</v>
      </c>
      <c r="B130" t="s">
        <v>234</v>
      </c>
      <c r="C130">
        <v>4.2</v>
      </c>
      <c r="D130">
        <v>12.88</v>
      </c>
      <c r="E130">
        <v>19.35</v>
      </c>
      <c r="F130">
        <v>24.95</v>
      </c>
      <c r="H130">
        <v>2</v>
      </c>
      <c r="J130" s="25">
        <v>3</v>
      </c>
      <c r="K130" s="9">
        <f t="shared" si="12"/>
        <v>38.7</v>
      </c>
      <c r="L130" s="10">
        <f t="shared" si="13"/>
        <v>25.76</v>
      </c>
      <c r="M130" s="9">
        <f t="shared" si="14"/>
        <v>0</v>
      </c>
      <c r="N130" s="10">
        <f t="shared" si="15"/>
        <v>0</v>
      </c>
    </row>
    <row r="131" spans="1:14" ht="12.75">
      <c r="A131" t="s">
        <v>89</v>
      </c>
      <c r="B131" t="s">
        <v>90</v>
      </c>
      <c r="C131">
        <v>39.2</v>
      </c>
      <c r="D131">
        <v>106.03</v>
      </c>
      <c r="E131">
        <v>158.25</v>
      </c>
      <c r="F131">
        <v>210.5</v>
      </c>
      <c r="G131" t="s">
        <v>265</v>
      </c>
      <c r="I131">
        <v>1</v>
      </c>
      <c r="J131" s="25">
        <v>3</v>
      </c>
      <c r="K131" s="9">
        <f t="shared" si="12"/>
        <v>0</v>
      </c>
      <c r="L131" s="10">
        <f t="shared" si="13"/>
        <v>0</v>
      </c>
      <c r="M131" s="9">
        <f t="shared" si="14"/>
        <v>158.25</v>
      </c>
      <c r="N131" s="10">
        <f t="shared" si="15"/>
        <v>106.03</v>
      </c>
    </row>
    <row r="132" spans="1:14" ht="12.75">
      <c r="A132" t="s">
        <v>91</v>
      </c>
      <c r="B132" t="s">
        <v>92</v>
      </c>
      <c r="C132">
        <v>19.6</v>
      </c>
      <c r="D132">
        <v>53.01</v>
      </c>
      <c r="E132">
        <v>83.1</v>
      </c>
      <c r="F132">
        <v>106.25</v>
      </c>
      <c r="J132" s="25">
        <v>3</v>
      </c>
      <c r="K132" s="9">
        <f t="shared" si="12"/>
        <v>0</v>
      </c>
      <c r="L132" s="10">
        <f t="shared" si="13"/>
        <v>0</v>
      </c>
      <c r="M132" s="9">
        <f t="shared" si="14"/>
        <v>0</v>
      </c>
      <c r="N132" s="10">
        <f t="shared" si="15"/>
        <v>0</v>
      </c>
    </row>
    <row r="133" spans="1:14" ht="12.75">
      <c r="A133" t="s">
        <v>132</v>
      </c>
      <c r="B133" t="s">
        <v>131</v>
      </c>
      <c r="C133">
        <v>13.2</v>
      </c>
      <c r="D133">
        <v>42.87</v>
      </c>
      <c r="E133">
        <v>60.38</v>
      </c>
      <c r="F133">
        <v>83.35</v>
      </c>
      <c r="J133" s="25">
        <v>3</v>
      </c>
      <c r="K133" s="9">
        <f t="shared" si="12"/>
        <v>0</v>
      </c>
      <c r="L133" s="10">
        <f t="shared" si="13"/>
        <v>0</v>
      </c>
      <c r="M133" s="9">
        <f t="shared" si="14"/>
        <v>0</v>
      </c>
      <c r="N133" s="10">
        <f t="shared" si="15"/>
        <v>0</v>
      </c>
    </row>
    <row r="134" spans="1:14" ht="12.75">
      <c r="A134" t="s">
        <v>133</v>
      </c>
      <c r="B134" t="s">
        <v>131</v>
      </c>
      <c r="C134">
        <v>1.1</v>
      </c>
      <c r="D134">
        <v>3.57</v>
      </c>
      <c r="E134">
        <v>5.3</v>
      </c>
      <c r="F134">
        <v>7.05</v>
      </c>
      <c r="G134" t="s">
        <v>270</v>
      </c>
      <c r="H134">
        <v>2</v>
      </c>
      <c r="I134">
        <v>4</v>
      </c>
      <c r="J134" s="25">
        <v>3</v>
      </c>
      <c r="K134" s="9">
        <f t="shared" si="12"/>
        <v>10.6</v>
      </c>
      <c r="L134" s="10">
        <f t="shared" si="13"/>
        <v>7.14</v>
      </c>
      <c r="M134" s="9">
        <f t="shared" si="14"/>
        <v>21.2</v>
      </c>
      <c r="N134" s="10">
        <f t="shared" si="15"/>
        <v>14.28</v>
      </c>
    </row>
    <row r="135" spans="1:14" ht="12.75">
      <c r="A135" t="s">
        <v>197</v>
      </c>
      <c r="B135" t="s">
        <v>196</v>
      </c>
      <c r="C135">
        <v>0.25</v>
      </c>
      <c r="D135">
        <v>10.4</v>
      </c>
      <c r="E135">
        <v>16</v>
      </c>
      <c r="F135">
        <v>21.15</v>
      </c>
      <c r="G135" t="s">
        <v>265</v>
      </c>
      <c r="H135">
        <v>1</v>
      </c>
      <c r="I135">
        <v>1</v>
      </c>
      <c r="J135" s="25">
        <v>3</v>
      </c>
      <c r="K135" s="9">
        <f t="shared" si="12"/>
        <v>16</v>
      </c>
      <c r="L135" s="10">
        <f t="shared" si="13"/>
        <v>10.4</v>
      </c>
      <c r="M135" s="9">
        <f t="shared" si="14"/>
        <v>16</v>
      </c>
      <c r="N135" s="10">
        <f t="shared" si="15"/>
        <v>10.4</v>
      </c>
    </row>
    <row r="136" spans="1:14" ht="12.75">
      <c r="A136" t="s">
        <v>198</v>
      </c>
      <c r="B136" t="s">
        <v>196</v>
      </c>
      <c r="C136">
        <v>0.35</v>
      </c>
      <c r="D136">
        <v>7.31</v>
      </c>
      <c r="E136">
        <v>11.25</v>
      </c>
      <c r="F136">
        <v>14.85</v>
      </c>
      <c r="G136" t="s">
        <v>265</v>
      </c>
      <c r="H136">
        <v>1</v>
      </c>
      <c r="I136">
        <v>1</v>
      </c>
      <c r="J136" s="25">
        <v>3</v>
      </c>
      <c r="K136" s="9">
        <f t="shared" si="12"/>
        <v>11.25</v>
      </c>
      <c r="L136" s="10">
        <f t="shared" si="13"/>
        <v>7.31</v>
      </c>
      <c r="M136" s="9">
        <f t="shared" si="14"/>
        <v>11.25</v>
      </c>
      <c r="N136" s="10">
        <f t="shared" si="15"/>
        <v>7.31</v>
      </c>
    </row>
    <row r="137" spans="1:14" ht="12.75">
      <c r="A137" t="s">
        <v>199</v>
      </c>
      <c r="B137" t="s">
        <v>196</v>
      </c>
      <c r="C137">
        <v>0.2</v>
      </c>
      <c r="D137">
        <v>4.16</v>
      </c>
      <c r="E137">
        <v>6.4</v>
      </c>
      <c r="F137">
        <v>8.45</v>
      </c>
      <c r="G137" t="s">
        <v>265</v>
      </c>
      <c r="I137">
        <v>1</v>
      </c>
      <c r="J137" s="25">
        <v>3</v>
      </c>
      <c r="K137" s="9">
        <f t="shared" si="12"/>
        <v>0</v>
      </c>
      <c r="L137" s="10">
        <f t="shared" si="13"/>
        <v>0</v>
      </c>
      <c r="M137" s="9">
        <f t="shared" si="14"/>
        <v>6.4</v>
      </c>
      <c r="N137" s="10">
        <f t="shared" si="15"/>
        <v>4.16</v>
      </c>
    </row>
    <row r="138" spans="1:14" ht="12.75">
      <c r="A138" t="s">
        <v>200</v>
      </c>
      <c r="B138" t="s">
        <v>196</v>
      </c>
      <c r="C138">
        <v>0.6</v>
      </c>
      <c r="D138">
        <v>7.05</v>
      </c>
      <c r="E138">
        <v>10.85</v>
      </c>
      <c r="F138">
        <v>14.35</v>
      </c>
      <c r="G138" t="s">
        <v>265</v>
      </c>
      <c r="I138">
        <v>1</v>
      </c>
      <c r="J138" s="25">
        <v>3</v>
      </c>
      <c r="K138" s="9">
        <f t="shared" si="12"/>
        <v>0</v>
      </c>
      <c r="L138" s="10">
        <f t="shared" si="13"/>
        <v>0</v>
      </c>
      <c r="M138" s="9">
        <f t="shared" si="14"/>
        <v>10.85</v>
      </c>
      <c r="N138" s="10">
        <f t="shared" si="15"/>
        <v>7.05</v>
      </c>
    </row>
    <row r="139" spans="1:14" ht="12.75">
      <c r="A139" t="s">
        <v>205</v>
      </c>
      <c r="B139" t="s">
        <v>196</v>
      </c>
      <c r="C139">
        <v>0.8</v>
      </c>
      <c r="D139">
        <v>6.77</v>
      </c>
      <c r="E139">
        <v>10.4</v>
      </c>
      <c r="F139">
        <v>13.7</v>
      </c>
      <c r="G139" t="s">
        <v>270</v>
      </c>
      <c r="H139">
        <v>1</v>
      </c>
      <c r="I139">
        <v>2</v>
      </c>
      <c r="J139" s="25">
        <v>3</v>
      </c>
      <c r="K139" s="9">
        <f t="shared" si="12"/>
        <v>10.4</v>
      </c>
      <c r="L139" s="10">
        <f t="shared" si="13"/>
        <v>6.77</v>
      </c>
      <c r="M139" s="9">
        <f t="shared" si="14"/>
        <v>20.8</v>
      </c>
      <c r="N139" s="10">
        <f t="shared" si="15"/>
        <v>13.54</v>
      </c>
    </row>
    <row r="140" spans="1:14" ht="12.75">
      <c r="A140" t="s">
        <v>219</v>
      </c>
      <c r="B140" t="s">
        <v>196</v>
      </c>
      <c r="C140">
        <v>1.7</v>
      </c>
      <c r="D140">
        <v>10.92</v>
      </c>
      <c r="E140">
        <v>16.8</v>
      </c>
      <c r="F140">
        <v>22.2</v>
      </c>
      <c r="G140" t="s">
        <v>265</v>
      </c>
      <c r="H140">
        <v>0</v>
      </c>
      <c r="I140">
        <v>1</v>
      </c>
      <c r="J140" s="25">
        <v>3</v>
      </c>
      <c r="K140" s="9">
        <f t="shared" si="12"/>
        <v>0</v>
      </c>
      <c r="L140" s="10">
        <f t="shared" si="13"/>
        <v>0</v>
      </c>
      <c r="M140" s="9">
        <f t="shared" si="14"/>
        <v>16.8</v>
      </c>
      <c r="N140" s="10">
        <f t="shared" si="15"/>
        <v>10.92</v>
      </c>
    </row>
    <row r="141" spans="1:14" ht="12.75">
      <c r="A141" s="19" t="s">
        <v>44</v>
      </c>
      <c r="B141" s="19" t="s">
        <v>43</v>
      </c>
      <c r="C141">
        <v>24</v>
      </c>
      <c r="D141">
        <v>27.57</v>
      </c>
      <c r="E141">
        <v>53.28</v>
      </c>
      <c r="F141">
        <v>71.95</v>
      </c>
      <c r="G141" t="s">
        <v>265</v>
      </c>
      <c r="I141">
        <v>1</v>
      </c>
      <c r="J141" s="25">
        <v>3</v>
      </c>
      <c r="K141" s="9">
        <f t="shared" si="12"/>
        <v>0</v>
      </c>
      <c r="L141" s="10">
        <f t="shared" si="13"/>
        <v>0</v>
      </c>
      <c r="M141" s="9">
        <f t="shared" si="14"/>
        <v>53.28</v>
      </c>
      <c r="N141" s="10">
        <f t="shared" si="15"/>
        <v>27.57</v>
      </c>
    </row>
    <row r="142" spans="1:14" ht="12.75">
      <c r="A142" s="19" t="s">
        <v>45</v>
      </c>
      <c r="B142" s="19" t="s">
        <v>43</v>
      </c>
      <c r="C142">
        <v>2</v>
      </c>
      <c r="D142">
        <v>2.3</v>
      </c>
      <c r="E142">
        <v>4.7</v>
      </c>
      <c r="F142">
        <v>6.1</v>
      </c>
      <c r="J142" s="25">
        <v>3</v>
      </c>
      <c r="K142" s="9">
        <f t="shared" si="12"/>
        <v>0</v>
      </c>
      <c r="L142" s="10">
        <f t="shared" si="13"/>
        <v>0</v>
      </c>
      <c r="M142" s="9">
        <f t="shared" si="14"/>
        <v>0</v>
      </c>
      <c r="N142" s="10">
        <f t="shared" si="15"/>
        <v>0</v>
      </c>
    </row>
    <row r="143" spans="1:14" ht="12.75">
      <c r="A143" t="s">
        <v>63</v>
      </c>
      <c r="B143" t="s">
        <v>62</v>
      </c>
      <c r="C143">
        <v>24</v>
      </c>
      <c r="D143">
        <v>46.06</v>
      </c>
      <c r="E143">
        <v>66.75</v>
      </c>
      <c r="F143">
        <v>90.15</v>
      </c>
      <c r="G143" t="s">
        <v>265</v>
      </c>
      <c r="I143">
        <v>1</v>
      </c>
      <c r="J143" s="25">
        <v>3</v>
      </c>
      <c r="K143" s="9">
        <f t="shared" si="12"/>
        <v>0</v>
      </c>
      <c r="L143" s="10">
        <f t="shared" si="13"/>
        <v>0</v>
      </c>
      <c r="M143" s="9">
        <f t="shared" si="14"/>
        <v>66.75</v>
      </c>
      <c r="N143" s="10">
        <f t="shared" si="15"/>
        <v>46.06</v>
      </c>
    </row>
    <row r="144" spans="1:14" ht="12.75">
      <c r="A144" t="s">
        <v>64</v>
      </c>
      <c r="B144" t="s">
        <v>62</v>
      </c>
      <c r="C144">
        <v>2</v>
      </c>
      <c r="D144">
        <v>3.84</v>
      </c>
      <c r="E144">
        <v>5.85</v>
      </c>
      <c r="F144">
        <v>7.65</v>
      </c>
      <c r="J144" s="25">
        <v>3</v>
      </c>
      <c r="K144" s="9">
        <f t="shared" si="12"/>
        <v>0</v>
      </c>
      <c r="L144" s="10">
        <f t="shared" si="13"/>
        <v>0</v>
      </c>
      <c r="M144" s="9">
        <f t="shared" si="14"/>
        <v>0</v>
      </c>
      <c r="N144" s="10">
        <f t="shared" si="15"/>
        <v>0</v>
      </c>
    </row>
    <row r="145" spans="1:14" ht="12.75">
      <c r="A145" t="s">
        <v>93</v>
      </c>
      <c r="B145" t="s">
        <v>94</v>
      </c>
      <c r="C145">
        <v>32</v>
      </c>
      <c r="D145">
        <v>37.04</v>
      </c>
      <c r="E145">
        <v>77.8</v>
      </c>
      <c r="F145">
        <v>105.05</v>
      </c>
      <c r="G145" t="s">
        <v>270</v>
      </c>
      <c r="H145">
        <v>0</v>
      </c>
      <c r="I145">
        <v>1</v>
      </c>
      <c r="J145" s="25">
        <v>3</v>
      </c>
      <c r="K145" s="9">
        <f t="shared" si="12"/>
        <v>0</v>
      </c>
      <c r="L145" s="10">
        <f t="shared" si="13"/>
        <v>0</v>
      </c>
      <c r="M145" s="9">
        <f t="shared" si="14"/>
        <v>77.8</v>
      </c>
      <c r="N145" s="10">
        <f t="shared" si="15"/>
        <v>37.04</v>
      </c>
    </row>
    <row r="146" spans="1:14" ht="12.75">
      <c r="A146" t="s">
        <v>95</v>
      </c>
      <c r="B146" t="s">
        <v>94</v>
      </c>
      <c r="C146">
        <v>8</v>
      </c>
      <c r="D146">
        <v>9.26</v>
      </c>
      <c r="E146">
        <v>20.45</v>
      </c>
      <c r="F146">
        <v>26.7</v>
      </c>
      <c r="H146">
        <v>3</v>
      </c>
      <c r="J146" s="25">
        <v>3</v>
      </c>
      <c r="K146" s="9">
        <f t="shared" si="12"/>
        <v>61.349999999999994</v>
      </c>
      <c r="L146" s="10">
        <f t="shared" si="13"/>
        <v>27.78</v>
      </c>
      <c r="M146" s="9">
        <f t="shared" si="14"/>
        <v>0</v>
      </c>
      <c r="N146" s="10">
        <f t="shared" si="15"/>
        <v>0</v>
      </c>
    </row>
    <row r="147" spans="1:14" ht="12.75">
      <c r="A147" t="s">
        <v>100</v>
      </c>
      <c r="B147" t="s">
        <v>101</v>
      </c>
      <c r="C147">
        <v>25.2</v>
      </c>
      <c r="D147">
        <v>76.9</v>
      </c>
      <c r="E147">
        <v>111.45</v>
      </c>
      <c r="F147">
        <v>150.5</v>
      </c>
      <c r="G147" t="s">
        <v>265</v>
      </c>
      <c r="I147">
        <v>1</v>
      </c>
      <c r="J147" s="25">
        <v>3</v>
      </c>
      <c r="K147" s="9">
        <f t="shared" si="12"/>
        <v>0</v>
      </c>
      <c r="L147" s="10">
        <f t="shared" si="13"/>
        <v>0</v>
      </c>
      <c r="M147" s="9">
        <f t="shared" si="14"/>
        <v>111.45</v>
      </c>
      <c r="N147" s="10">
        <f t="shared" si="15"/>
        <v>76.9</v>
      </c>
    </row>
    <row r="148" spans="1:14" ht="12.75">
      <c r="A148" t="s">
        <v>102</v>
      </c>
      <c r="B148" t="s">
        <v>103</v>
      </c>
      <c r="C148">
        <v>2.1</v>
      </c>
      <c r="D148">
        <v>6.41</v>
      </c>
      <c r="E148">
        <v>9.8</v>
      </c>
      <c r="F148">
        <v>12.65</v>
      </c>
      <c r="J148" s="25">
        <v>3</v>
      </c>
      <c r="K148" s="9">
        <f t="shared" si="12"/>
        <v>0</v>
      </c>
      <c r="L148" s="10">
        <f t="shared" si="13"/>
        <v>0</v>
      </c>
      <c r="M148" s="9">
        <f t="shared" si="14"/>
        <v>0</v>
      </c>
      <c r="N148" s="10">
        <f t="shared" si="15"/>
        <v>0</v>
      </c>
    </row>
    <row r="149" spans="1:14" ht="12.75">
      <c r="A149" t="s">
        <v>110</v>
      </c>
      <c r="B149" t="s">
        <v>111</v>
      </c>
      <c r="C149">
        <v>25.2</v>
      </c>
      <c r="D149">
        <v>94.08</v>
      </c>
      <c r="E149">
        <v>136.35</v>
      </c>
      <c r="F149">
        <v>184.1</v>
      </c>
      <c r="J149" s="25">
        <v>3</v>
      </c>
      <c r="K149" s="9">
        <f t="shared" si="12"/>
        <v>0</v>
      </c>
      <c r="L149" s="10">
        <f t="shared" si="13"/>
        <v>0</v>
      </c>
      <c r="M149" s="9">
        <f t="shared" si="14"/>
        <v>0</v>
      </c>
      <c r="N149" s="10">
        <f t="shared" si="15"/>
        <v>0</v>
      </c>
    </row>
    <row r="150" spans="1:14" ht="12.75">
      <c r="A150" t="s">
        <v>112</v>
      </c>
      <c r="B150" t="s">
        <v>113</v>
      </c>
      <c r="C150">
        <v>2.1</v>
      </c>
      <c r="D150">
        <v>7.84</v>
      </c>
      <c r="E150">
        <v>11.95</v>
      </c>
      <c r="F150">
        <v>15.45</v>
      </c>
      <c r="G150" t="s">
        <v>270</v>
      </c>
      <c r="H150">
        <v>0</v>
      </c>
      <c r="I150">
        <v>6</v>
      </c>
      <c r="J150" s="25">
        <v>3</v>
      </c>
      <c r="K150" s="9">
        <f t="shared" si="12"/>
        <v>0</v>
      </c>
      <c r="L150" s="10">
        <f t="shared" si="13"/>
        <v>0</v>
      </c>
      <c r="M150" s="9">
        <f t="shared" si="14"/>
        <v>71.69999999999999</v>
      </c>
      <c r="N150" s="10">
        <f t="shared" si="15"/>
        <v>47.04</v>
      </c>
    </row>
    <row r="151" spans="1:14" ht="12.75">
      <c r="A151" s="1" t="s">
        <v>250</v>
      </c>
      <c r="B151" s="1" t="s">
        <v>249</v>
      </c>
      <c r="C151">
        <v>14.4</v>
      </c>
      <c r="D151">
        <v>57.86</v>
      </c>
      <c r="E151">
        <v>82.65</v>
      </c>
      <c r="F151">
        <v>114.1</v>
      </c>
      <c r="J151" s="25">
        <v>3</v>
      </c>
      <c r="K151" s="9">
        <f t="shared" si="12"/>
        <v>0</v>
      </c>
      <c r="L151" s="10">
        <f t="shared" si="13"/>
        <v>0</v>
      </c>
      <c r="M151" s="9">
        <f t="shared" si="14"/>
        <v>0</v>
      </c>
      <c r="N151" s="10">
        <f t="shared" si="15"/>
        <v>0</v>
      </c>
    </row>
    <row r="152" spans="1:14" ht="12.75">
      <c r="A152" s="1" t="s">
        <v>251</v>
      </c>
      <c r="B152" s="1" t="s">
        <v>249</v>
      </c>
      <c r="C152">
        <v>1.2</v>
      </c>
      <c r="D152">
        <v>4.82</v>
      </c>
      <c r="E152">
        <v>7.25</v>
      </c>
      <c r="F152">
        <v>9.65</v>
      </c>
      <c r="G152" t="s">
        <v>265</v>
      </c>
      <c r="I152">
        <v>5</v>
      </c>
      <c r="J152" s="25">
        <v>3</v>
      </c>
      <c r="K152" s="9">
        <f t="shared" si="12"/>
        <v>0</v>
      </c>
      <c r="L152" s="10">
        <f t="shared" si="13"/>
        <v>0</v>
      </c>
      <c r="M152" s="9">
        <f t="shared" si="14"/>
        <v>36.25</v>
      </c>
      <c r="N152" s="10">
        <f t="shared" si="15"/>
        <v>24.1</v>
      </c>
    </row>
    <row r="153" spans="1:14" ht="12.75">
      <c r="A153" t="s">
        <v>224</v>
      </c>
      <c r="B153" t="s">
        <v>225</v>
      </c>
      <c r="C153">
        <v>0.0001</v>
      </c>
      <c r="E153">
        <v>0.65</v>
      </c>
      <c r="F153">
        <v>0.75</v>
      </c>
      <c r="G153" t="s">
        <v>266</v>
      </c>
      <c r="H153">
        <v>5</v>
      </c>
      <c r="I153">
        <v>10</v>
      </c>
      <c r="J153" s="25">
        <v>3</v>
      </c>
      <c r="K153" s="9">
        <f t="shared" si="12"/>
        <v>3.25</v>
      </c>
      <c r="L153" s="10">
        <f t="shared" si="13"/>
        <v>0</v>
      </c>
      <c r="M153" s="9">
        <f t="shared" si="14"/>
        <v>6.5</v>
      </c>
      <c r="N153" s="10">
        <f t="shared" si="15"/>
        <v>0</v>
      </c>
    </row>
    <row r="154" spans="1:14" ht="12.75">
      <c r="A154" t="s">
        <v>145</v>
      </c>
      <c r="B154" t="s">
        <v>142</v>
      </c>
      <c r="C154">
        <v>5.1</v>
      </c>
      <c r="D154">
        <v>31.3</v>
      </c>
      <c r="E154">
        <v>44.72</v>
      </c>
      <c r="F154">
        <v>67.15</v>
      </c>
      <c r="G154" t="s">
        <v>265</v>
      </c>
      <c r="I154">
        <v>1</v>
      </c>
      <c r="J154" s="26">
        <v>4</v>
      </c>
      <c r="K154" s="9">
        <f t="shared" si="12"/>
        <v>0</v>
      </c>
      <c r="L154" s="10">
        <f t="shared" si="13"/>
        <v>0</v>
      </c>
      <c r="M154" s="9">
        <f t="shared" si="14"/>
        <v>44.72</v>
      </c>
      <c r="N154" s="10">
        <f t="shared" si="15"/>
        <v>31.3</v>
      </c>
    </row>
    <row r="155" spans="1:14" ht="12.75">
      <c r="A155" t="s">
        <v>146</v>
      </c>
      <c r="B155" t="s">
        <v>142</v>
      </c>
      <c r="C155">
        <v>0.10625</v>
      </c>
      <c r="D155">
        <v>0.65</v>
      </c>
      <c r="E155">
        <v>1</v>
      </c>
      <c r="F155">
        <v>1.45</v>
      </c>
      <c r="J155" s="26">
        <v>4</v>
      </c>
      <c r="K155" s="9">
        <f t="shared" si="12"/>
        <v>0</v>
      </c>
      <c r="L155" s="10">
        <f t="shared" si="13"/>
        <v>0</v>
      </c>
      <c r="M155" s="9">
        <f t="shared" si="14"/>
        <v>0</v>
      </c>
      <c r="N155" s="10">
        <f t="shared" si="15"/>
        <v>0</v>
      </c>
    </row>
    <row r="156" spans="1:14" ht="12.75">
      <c r="A156" t="s">
        <v>213</v>
      </c>
      <c r="B156" t="s">
        <v>210</v>
      </c>
      <c r="C156">
        <v>0.6</v>
      </c>
      <c r="D156">
        <v>9.4</v>
      </c>
      <c r="E156">
        <v>14.4</v>
      </c>
      <c r="F156">
        <v>18.95</v>
      </c>
      <c r="G156" t="s">
        <v>265</v>
      </c>
      <c r="H156">
        <v>0</v>
      </c>
      <c r="I156">
        <v>1</v>
      </c>
      <c r="J156" s="26">
        <v>4</v>
      </c>
      <c r="K156" s="9">
        <f t="shared" si="12"/>
        <v>0</v>
      </c>
      <c r="L156" s="10">
        <f t="shared" si="13"/>
        <v>0</v>
      </c>
      <c r="M156" s="9">
        <f t="shared" si="14"/>
        <v>14.4</v>
      </c>
      <c r="N156" s="10">
        <f t="shared" si="15"/>
        <v>9.4</v>
      </c>
    </row>
    <row r="157" spans="1:14" ht="12.75">
      <c r="A157" t="s">
        <v>239</v>
      </c>
      <c r="B157" t="s">
        <v>240</v>
      </c>
      <c r="C157">
        <v>4.8</v>
      </c>
      <c r="D157">
        <v>30.88</v>
      </c>
      <c r="E157">
        <v>42.3</v>
      </c>
      <c r="F157">
        <v>57.15</v>
      </c>
      <c r="J157" s="26">
        <v>4</v>
      </c>
      <c r="K157" s="9">
        <f t="shared" si="12"/>
        <v>0</v>
      </c>
      <c r="L157" s="10">
        <f t="shared" si="13"/>
        <v>0</v>
      </c>
      <c r="M157" s="9">
        <f t="shared" si="14"/>
        <v>0</v>
      </c>
      <c r="N157" s="10">
        <f t="shared" si="15"/>
        <v>0</v>
      </c>
    </row>
    <row r="158" spans="1:14" ht="12.75">
      <c r="A158" t="s">
        <v>241</v>
      </c>
      <c r="B158" t="s">
        <v>242</v>
      </c>
      <c r="C158">
        <v>0.8</v>
      </c>
      <c r="D158">
        <v>5.15</v>
      </c>
      <c r="E158">
        <v>7.45</v>
      </c>
      <c r="F158">
        <v>9.65</v>
      </c>
      <c r="G158" t="s">
        <v>270</v>
      </c>
      <c r="H158">
        <v>1</v>
      </c>
      <c r="I158">
        <v>2</v>
      </c>
      <c r="J158" s="26">
        <v>4</v>
      </c>
      <c r="K158" s="9">
        <f t="shared" si="12"/>
        <v>7.45</v>
      </c>
      <c r="L158" s="10">
        <f t="shared" si="13"/>
        <v>5.15</v>
      </c>
      <c r="M158" s="9">
        <f t="shared" si="14"/>
        <v>14.9</v>
      </c>
      <c r="N158" s="10">
        <f t="shared" si="15"/>
        <v>10.3</v>
      </c>
    </row>
    <row r="159" spans="1:14" ht="12.75">
      <c r="A159" s="3" t="s">
        <v>288</v>
      </c>
      <c r="B159" s="3" t="s">
        <v>287</v>
      </c>
      <c r="C159">
        <v>25.2</v>
      </c>
      <c r="D159">
        <v>66.76</v>
      </c>
      <c r="E159">
        <v>85.95</v>
      </c>
      <c r="F159">
        <v>110.1</v>
      </c>
      <c r="G159" t="s">
        <v>265</v>
      </c>
      <c r="I159">
        <v>1</v>
      </c>
      <c r="J159" s="26">
        <v>4</v>
      </c>
      <c r="K159" s="9">
        <f aca="true" t="shared" si="16" ref="K159:K177">SUM(E159*H159)</f>
        <v>0</v>
      </c>
      <c r="L159" s="10">
        <f aca="true" t="shared" si="17" ref="L159:L177">SUM(D159*H159)</f>
        <v>0</v>
      </c>
      <c r="M159" s="9">
        <f aca="true" t="shared" si="18" ref="M159:M177">SUM(E159*I159)</f>
        <v>85.95</v>
      </c>
      <c r="N159" s="10">
        <f aca="true" t="shared" si="19" ref="N159:N177">SUM(D159*I159)</f>
        <v>66.76</v>
      </c>
    </row>
    <row r="160" spans="1:14" ht="12.75">
      <c r="A160" s="3" t="s">
        <v>289</v>
      </c>
      <c r="B160" s="20" t="s">
        <v>287</v>
      </c>
      <c r="C160">
        <v>2.1</v>
      </c>
      <c r="D160">
        <v>5.56</v>
      </c>
      <c r="E160">
        <v>7.55</v>
      </c>
      <c r="F160">
        <v>10.1</v>
      </c>
      <c r="H160">
        <v>6</v>
      </c>
      <c r="J160" s="26">
        <v>4</v>
      </c>
      <c r="K160" s="9">
        <f t="shared" si="16"/>
        <v>45.3</v>
      </c>
      <c r="L160" s="10">
        <f t="shared" si="17"/>
        <v>33.36</v>
      </c>
      <c r="M160" s="9">
        <f t="shared" si="18"/>
        <v>0</v>
      </c>
      <c r="N160" s="10">
        <f t="shared" si="19"/>
        <v>0</v>
      </c>
    </row>
    <row r="161" spans="1:14" ht="12.75">
      <c r="A161" s="16" t="s">
        <v>16</v>
      </c>
      <c r="B161" s="4" t="s">
        <v>14</v>
      </c>
      <c r="C161">
        <v>22.2</v>
      </c>
      <c r="D161">
        <v>53.13</v>
      </c>
      <c r="E161">
        <v>77</v>
      </c>
      <c r="F161">
        <v>103.95</v>
      </c>
      <c r="G161" t="s">
        <v>265</v>
      </c>
      <c r="I161">
        <v>1</v>
      </c>
      <c r="J161" s="26">
        <v>4</v>
      </c>
      <c r="K161" s="9">
        <f t="shared" si="16"/>
        <v>0</v>
      </c>
      <c r="L161" s="10">
        <f t="shared" si="17"/>
        <v>0</v>
      </c>
      <c r="M161" s="9">
        <f t="shared" si="18"/>
        <v>77</v>
      </c>
      <c r="N161" s="10">
        <f t="shared" si="19"/>
        <v>53.13</v>
      </c>
    </row>
    <row r="162" spans="1:14" ht="12.75">
      <c r="A162" s="17" t="s">
        <v>17</v>
      </c>
      <c r="B162" t="s">
        <v>14</v>
      </c>
      <c r="C162">
        <v>11.1</v>
      </c>
      <c r="D162">
        <v>26.57</v>
      </c>
      <c r="E162">
        <v>40.45</v>
      </c>
      <c r="F162">
        <v>52.25</v>
      </c>
      <c r="J162" s="26">
        <v>4</v>
      </c>
      <c r="K162" s="9">
        <f t="shared" si="16"/>
        <v>0</v>
      </c>
      <c r="L162" s="10">
        <f t="shared" si="17"/>
        <v>0</v>
      </c>
      <c r="M162" s="9">
        <f t="shared" si="18"/>
        <v>0</v>
      </c>
      <c r="N162" s="10">
        <f t="shared" si="19"/>
        <v>0</v>
      </c>
    </row>
    <row r="163" spans="1:14" ht="12.75">
      <c r="A163" t="s">
        <v>18</v>
      </c>
      <c r="B163" t="s">
        <v>15</v>
      </c>
      <c r="C163">
        <v>25.2</v>
      </c>
      <c r="D163">
        <v>61.58</v>
      </c>
      <c r="E163">
        <v>89.25</v>
      </c>
      <c r="F163">
        <v>120.5</v>
      </c>
      <c r="G163" t="s">
        <v>265</v>
      </c>
      <c r="I163">
        <v>1</v>
      </c>
      <c r="J163" s="26">
        <v>4</v>
      </c>
      <c r="K163" s="9">
        <f t="shared" si="16"/>
        <v>0</v>
      </c>
      <c r="L163" s="10">
        <f t="shared" si="17"/>
        <v>0</v>
      </c>
      <c r="M163" s="9">
        <f t="shared" si="18"/>
        <v>89.25</v>
      </c>
      <c r="N163" s="10">
        <f t="shared" si="19"/>
        <v>61.58</v>
      </c>
    </row>
    <row r="164" spans="1:14" ht="12.75">
      <c r="A164" t="s">
        <v>19</v>
      </c>
      <c r="B164" t="s">
        <v>15</v>
      </c>
      <c r="C164">
        <v>2.1</v>
      </c>
      <c r="D164">
        <v>5.13</v>
      </c>
      <c r="E164">
        <v>7.85</v>
      </c>
      <c r="F164">
        <v>10.15</v>
      </c>
      <c r="J164" s="26">
        <v>4</v>
      </c>
      <c r="K164" s="9">
        <f t="shared" si="16"/>
        <v>0</v>
      </c>
      <c r="L164" s="10">
        <f t="shared" si="17"/>
        <v>0</v>
      </c>
      <c r="M164" s="9">
        <f t="shared" si="18"/>
        <v>0</v>
      </c>
      <c r="N164" s="10">
        <f t="shared" si="19"/>
        <v>0</v>
      </c>
    </row>
    <row r="165" spans="1:14" ht="12.75">
      <c r="A165" t="s">
        <v>41</v>
      </c>
      <c r="B165" t="s">
        <v>40</v>
      </c>
      <c r="C165">
        <v>25.2</v>
      </c>
      <c r="D165">
        <v>33.53</v>
      </c>
      <c r="E165">
        <v>64.8</v>
      </c>
      <c r="F165">
        <v>87.5</v>
      </c>
      <c r="G165" t="s">
        <v>266</v>
      </c>
      <c r="I165">
        <v>1</v>
      </c>
      <c r="J165" s="26">
        <v>4</v>
      </c>
      <c r="K165" s="9">
        <f t="shared" si="16"/>
        <v>0</v>
      </c>
      <c r="L165" s="10">
        <f t="shared" si="17"/>
        <v>0</v>
      </c>
      <c r="M165" s="9">
        <f t="shared" si="18"/>
        <v>64.8</v>
      </c>
      <c r="N165" s="10">
        <f t="shared" si="19"/>
        <v>33.53</v>
      </c>
    </row>
    <row r="166" spans="1:14" ht="12.75">
      <c r="A166" t="s">
        <v>42</v>
      </c>
      <c r="B166" t="s">
        <v>40</v>
      </c>
      <c r="C166">
        <v>2.1</v>
      </c>
      <c r="D166">
        <v>2.79</v>
      </c>
      <c r="E166">
        <v>5.7</v>
      </c>
      <c r="F166">
        <v>7.4</v>
      </c>
      <c r="J166" s="26">
        <v>4</v>
      </c>
      <c r="K166" s="9">
        <f t="shared" si="16"/>
        <v>0</v>
      </c>
      <c r="L166" s="10">
        <f t="shared" si="17"/>
        <v>0</v>
      </c>
      <c r="M166" s="9">
        <f t="shared" si="18"/>
        <v>0</v>
      </c>
      <c r="N166" s="10">
        <f t="shared" si="19"/>
        <v>0</v>
      </c>
    </row>
    <row r="167" spans="1:14" ht="12.75">
      <c r="A167" t="s">
        <v>96</v>
      </c>
      <c r="B167" t="s">
        <v>97</v>
      </c>
      <c r="C167">
        <v>32.4</v>
      </c>
      <c r="D167">
        <v>101.15</v>
      </c>
      <c r="E167">
        <v>146.6</v>
      </c>
      <c r="F167">
        <v>197.95</v>
      </c>
      <c r="G167" t="s">
        <v>265</v>
      </c>
      <c r="I167">
        <v>1</v>
      </c>
      <c r="J167" s="26">
        <v>4</v>
      </c>
      <c r="K167" s="9">
        <f t="shared" si="16"/>
        <v>0</v>
      </c>
      <c r="L167" s="10">
        <f t="shared" si="17"/>
        <v>0</v>
      </c>
      <c r="M167" s="9">
        <f t="shared" si="18"/>
        <v>146.6</v>
      </c>
      <c r="N167" s="10">
        <f t="shared" si="19"/>
        <v>101.15</v>
      </c>
    </row>
    <row r="168" spans="1:14" ht="12.75">
      <c r="A168" t="s">
        <v>98</v>
      </c>
      <c r="B168" t="s">
        <v>99</v>
      </c>
      <c r="C168">
        <v>8.1</v>
      </c>
      <c r="D168">
        <v>25.29</v>
      </c>
      <c r="E168">
        <v>38.5</v>
      </c>
      <c r="F168">
        <v>49.9</v>
      </c>
      <c r="G168" t="s">
        <v>266</v>
      </c>
      <c r="H168">
        <v>1</v>
      </c>
      <c r="J168" s="26">
        <v>4</v>
      </c>
      <c r="K168" s="9">
        <f t="shared" si="16"/>
        <v>38.5</v>
      </c>
      <c r="L168" s="10">
        <f t="shared" si="17"/>
        <v>25.29</v>
      </c>
      <c r="M168" s="9">
        <f t="shared" si="18"/>
        <v>0</v>
      </c>
      <c r="N168" s="10">
        <f t="shared" si="19"/>
        <v>0</v>
      </c>
    </row>
    <row r="169" spans="1:14" ht="12.75">
      <c r="A169" t="s">
        <v>108</v>
      </c>
      <c r="B169" t="s">
        <v>109</v>
      </c>
      <c r="C169">
        <v>25.2</v>
      </c>
      <c r="D169">
        <v>102.57</v>
      </c>
      <c r="E169">
        <v>148.65</v>
      </c>
      <c r="F169">
        <v>200.7</v>
      </c>
      <c r="G169" t="s">
        <v>265</v>
      </c>
      <c r="I169">
        <v>1</v>
      </c>
      <c r="J169" s="26">
        <v>4</v>
      </c>
      <c r="K169" s="9">
        <f t="shared" si="16"/>
        <v>0</v>
      </c>
      <c r="L169" s="10">
        <f t="shared" si="17"/>
        <v>0</v>
      </c>
      <c r="M169" s="9">
        <f t="shared" si="18"/>
        <v>148.65</v>
      </c>
      <c r="N169" s="10">
        <f t="shared" si="19"/>
        <v>102.57</v>
      </c>
    </row>
    <row r="170" spans="1:14" ht="12.75">
      <c r="A170" s="1" t="s">
        <v>135</v>
      </c>
      <c r="B170" s="1" t="s">
        <v>134</v>
      </c>
      <c r="C170">
        <v>32</v>
      </c>
      <c r="D170">
        <v>41.23</v>
      </c>
      <c r="E170">
        <v>86.6</v>
      </c>
      <c r="F170">
        <v>119.8</v>
      </c>
      <c r="G170" t="s">
        <v>265</v>
      </c>
      <c r="J170" s="27">
        <v>5</v>
      </c>
      <c r="K170" s="9">
        <f t="shared" si="16"/>
        <v>0</v>
      </c>
      <c r="L170" s="10">
        <f t="shared" si="17"/>
        <v>0</v>
      </c>
      <c r="M170" s="9">
        <f t="shared" si="18"/>
        <v>0</v>
      </c>
      <c r="N170" s="10">
        <f t="shared" si="19"/>
        <v>0</v>
      </c>
    </row>
    <row r="171" spans="1:14" ht="12.75">
      <c r="A171" s="1" t="s">
        <v>136</v>
      </c>
      <c r="B171" s="1" t="s">
        <v>134</v>
      </c>
      <c r="C171">
        <v>8</v>
      </c>
      <c r="D171">
        <v>10.31</v>
      </c>
      <c r="E171">
        <v>22.75</v>
      </c>
      <c r="F171">
        <v>30.35</v>
      </c>
      <c r="J171" s="27">
        <v>5</v>
      </c>
      <c r="K171" s="9">
        <f t="shared" si="16"/>
        <v>0</v>
      </c>
      <c r="L171" s="10">
        <f t="shared" si="17"/>
        <v>0</v>
      </c>
      <c r="M171" s="9">
        <f t="shared" si="18"/>
        <v>0</v>
      </c>
      <c r="N171" s="10">
        <f t="shared" si="19"/>
        <v>0</v>
      </c>
    </row>
    <row r="172" spans="1:14" ht="12.75">
      <c r="A172" t="s">
        <v>155</v>
      </c>
      <c r="B172" t="s">
        <v>156</v>
      </c>
      <c r="C172">
        <v>32.8</v>
      </c>
      <c r="D172">
        <v>80.32</v>
      </c>
      <c r="E172">
        <v>116.4</v>
      </c>
      <c r="F172">
        <v>157.15</v>
      </c>
      <c r="G172" t="s">
        <v>265</v>
      </c>
      <c r="I172">
        <v>1</v>
      </c>
      <c r="J172" s="27">
        <v>5</v>
      </c>
      <c r="K172" s="9">
        <f t="shared" si="16"/>
        <v>0</v>
      </c>
      <c r="L172" s="10">
        <f t="shared" si="17"/>
        <v>0</v>
      </c>
      <c r="M172" s="9">
        <f t="shared" si="18"/>
        <v>116.4</v>
      </c>
      <c r="N172" s="10">
        <f t="shared" si="19"/>
        <v>80.32</v>
      </c>
    </row>
    <row r="173" spans="1:14" ht="12.75">
      <c r="A173" t="s">
        <v>157</v>
      </c>
      <c r="B173" t="s">
        <v>158</v>
      </c>
      <c r="C173">
        <v>8.2</v>
      </c>
      <c r="D173">
        <v>20.08</v>
      </c>
      <c r="E173">
        <v>30.6</v>
      </c>
      <c r="F173">
        <v>39.7</v>
      </c>
      <c r="J173" s="27">
        <v>5</v>
      </c>
      <c r="K173" s="9">
        <f t="shared" si="16"/>
        <v>0</v>
      </c>
      <c r="L173" s="10">
        <f t="shared" si="17"/>
        <v>0</v>
      </c>
      <c r="M173" s="9">
        <f t="shared" si="18"/>
        <v>0</v>
      </c>
      <c r="N173" s="10">
        <f t="shared" si="19"/>
        <v>0</v>
      </c>
    </row>
    <row r="174" spans="1:14" ht="12.75">
      <c r="A174" t="s">
        <v>208</v>
      </c>
      <c r="B174" t="s">
        <v>196</v>
      </c>
      <c r="C174">
        <v>0.5</v>
      </c>
      <c r="D174">
        <v>16.4</v>
      </c>
      <c r="E174">
        <v>29.8</v>
      </c>
      <c r="F174">
        <v>39.15</v>
      </c>
      <c r="G174" t="s">
        <v>265</v>
      </c>
      <c r="I174">
        <v>1</v>
      </c>
      <c r="J174" s="27">
        <v>5</v>
      </c>
      <c r="K174" s="9">
        <f t="shared" si="16"/>
        <v>0</v>
      </c>
      <c r="L174" s="10">
        <f t="shared" si="17"/>
        <v>0</v>
      </c>
      <c r="M174" s="9">
        <f t="shared" si="18"/>
        <v>29.8</v>
      </c>
      <c r="N174" s="10">
        <f t="shared" si="19"/>
        <v>16.4</v>
      </c>
    </row>
    <row r="175" spans="1:14" ht="12.75">
      <c r="A175" t="s">
        <v>153</v>
      </c>
      <c r="B175" t="s">
        <v>152</v>
      </c>
      <c r="C175">
        <v>7.8</v>
      </c>
      <c r="D175">
        <v>28.13</v>
      </c>
      <c r="E175">
        <v>37.5</v>
      </c>
      <c r="F175">
        <v>53.25</v>
      </c>
      <c r="J175" s="27">
        <v>5</v>
      </c>
      <c r="K175" s="9">
        <f t="shared" si="16"/>
        <v>0</v>
      </c>
      <c r="L175" s="10">
        <f t="shared" si="17"/>
        <v>0</v>
      </c>
      <c r="M175" s="9">
        <f t="shared" si="18"/>
        <v>0</v>
      </c>
      <c r="N175" s="10">
        <f t="shared" si="19"/>
        <v>0</v>
      </c>
    </row>
    <row r="176" spans="1:14" ht="12.75">
      <c r="A176" t="s">
        <v>154</v>
      </c>
      <c r="B176" t="s">
        <v>152</v>
      </c>
      <c r="C176">
        <v>1.3</v>
      </c>
      <c r="D176">
        <v>4.69</v>
      </c>
      <c r="E176">
        <v>6.6</v>
      </c>
      <c r="F176">
        <v>9</v>
      </c>
      <c r="G176" t="s">
        <v>265</v>
      </c>
      <c r="I176">
        <v>2</v>
      </c>
      <c r="J176" s="27">
        <v>5</v>
      </c>
      <c r="K176" s="9">
        <f t="shared" si="16"/>
        <v>0</v>
      </c>
      <c r="L176" s="10">
        <f t="shared" si="17"/>
        <v>0</v>
      </c>
      <c r="M176" s="9">
        <f t="shared" si="18"/>
        <v>13.2</v>
      </c>
      <c r="N176" s="10">
        <f t="shared" si="19"/>
        <v>9.38</v>
      </c>
    </row>
    <row r="177" spans="1:14" ht="12.75">
      <c r="A177" t="s">
        <v>222</v>
      </c>
      <c r="B177" t="s">
        <v>223</v>
      </c>
      <c r="C177">
        <v>0.0001</v>
      </c>
      <c r="E177">
        <v>25</v>
      </c>
      <c r="F177">
        <v>27.5</v>
      </c>
      <c r="G177" t="s">
        <v>265</v>
      </c>
      <c r="I177">
        <v>1</v>
      </c>
      <c r="J177" s="27">
        <v>6</v>
      </c>
      <c r="K177" s="9">
        <f t="shared" si="16"/>
        <v>0</v>
      </c>
      <c r="L177" s="10">
        <f t="shared" si="17"/>
        <v>0</v>
      </c>
      <c r="M177" s="9">
        <f t="shared" si="18"/>
        <v>25</v>
      </c>
      <c r="N177" s="10">
        <f t="shared" si="19"/>
        <v>0</v>
      </c>
    </row>
    <row r="179" spans="11:14" ht="12.75">
      <c r="K179" s="12">
        <f>SUM(K2:K178)</f>
        <v>2427.709999999999</v>
      </c>
      <c r="L179" s="13">
        <f>SUM(L2:L178)</f>
        <v>1622.05</v>
      </c>
      <c r="M179" s="12">
        <f>SUM(M2:M178)</f>
        <v>7337.5999999999985</v>
      </c>
      <c r="N179" s="14">
        <f>SUM(N2:N177)</f>
        <v>4957.94</v>
      </c>
    </row>
    <row r="180" ht="12.75">
      <c r="B180" s="3"/>
    </row>
    <row r="181" spans="2:14" ht="34.5" customHeight="1">
      <c r="B181" s="18" t="s">
        <v>285</v>
      </c>
      <c r="L181" s="15" t="s">
        <v>283</v>
      </c>
      <c r="N181" s="15" t="s">
        <v>283</v>
      </c>
    </row>
    <row r="182" spans="12:14" ht="12.75">
      <c r="L182" s="10">
        <f>L179*0.14</f>
        <v>227.08700000000002</v>
      </c>
      <c r="N182" s="10">
        <f>SUM(N179*0.24)</f>
        <v>1189.9055999999998</v>
      </c>
    </row>
    <row r="183" spans="11:13" ht="12.75">
      <c r="K183" s="9" t="s">
        <v>277</v>
      </c>
      <c r="M183" s="9" t="s">
        <v>278</v>
      </c>
    </row>
    <row r="184" spans="11:13" ht="12.75">
      <c r="K184" s="9">
        <f>K179-L182</f>
        <v>2200.622999999999</v>
      </c>
      <c r="M184" s="9">
        <f>SUM(M179-N182)</f>
        <v>6147.6943999999985</v>
      </c>
    </row>
  </sheetData>
  <sheetProtection/>
  <mergeCells count="1">
    <mergeCell ref="Q3:Q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 Cain</dc:creator>
  <cp:keywords/>
  <dc:description/>
  <cp:lastModifiedBy>Ches</cp:lastModifiedBy>
  <dcterms:created xsi:type="dcterms:W3CDTF">2014-01-06T03:29:44Z</dcterms:created>
  <dcterms:modified xsi:type="dcterms:W3CDTF">2016-03-16T04:33:11Z</dcterms:modified>
  <cp:category/>
  <cp:version/>
  <cp:contentType/>
  <cp:contentStatus/>
</cp:coreProperties>
</file>