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4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JJ/Dropbox/"/>
    </mc:Choice>
  </mc:AlternateContent>
  <bookViews>
    <workbookView xWindow="1060" yWindow="460" windowWidth="15220" windowHeight="1374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07" i="1" l="1"/>
  <c r="F505" i="1"/>
  <c r="G474" i="1"/>
  <c r="M507" i="1"/>
  <c r="L507" i="1"/>
  <c r="K507" i="1"/>
  <c r="J507" i="1"/>
  <c r="I507" i="1"/>
  <c r="H507" i="1"/>
  <c r="G507" i="1"/>
  <c r="E507" i="1"/>
  <c r="D507" i="1"/>
  <c r="M506" i="1"/>
  <c r="L506" i="1"/>
  <c r="K506" i="1"/>
  <c r="J506" i="1"/>
  <c r="I506" i="1"/>
  <c r="H506" i="1"/>
  <c r="G506" i="1"/>
  <c r="F506" i="1"/>
  <c r="E506" i="1"/>
  <c r="D506" i="1"/>
  <c r="M505" i="1"/>
  <c r="L505" i="1"/>
  <c r="K505" i="1"/>
  <c r="J505" i="1"/>
  <c r="I505" i="1"/>
  <c r="H505" i="1"/>
  <c r="G505" i="1"/>
  <c r="E505" i="1"/>
  <c r="D505" i="1"/>
  <c r="I285" i="1"/>
  <c r="F287" i="1"/>
  <c r="G44" i="1"/>
  <c r="G408" i="1"/>
  <c r="G384" i="1"/>
  <c r="G356" i="1"/>
  <c r="G334" i="1"/>
  <c r="G311" i="1"/>
  <c r="G284" i="1"/>
  <c r="G262" i="1"/>
  <c r="G231" i="1"/>
  <c r="G213" i="1"/>
  <c r="G191" i="1"/>
  <c r="G168" i="1"/>
  <c r="G142" i="1"/>
  <c r="G117" i="1"/>
  <c r="G97" i="1"/>
  <c r="G69" i="1"/>
  <c r="E145" i="1"/>
  <c r="F171" i="1"/>
  <c r="F194" i="1"/>
  <c r="F216" i="1"/>
  <c r="J314" i="1"/>
  <c r="J313" i="1"/>
  <c r="F314" i="1"/>
  <c r="F359" i="1"/>
  <c r="M477" i="1"/>
  <c r="L477" i="1"/>
  <c r="K477" i="1"/>
  <c r="J477" i="1"/>
  <c r="I477" i="1"/>
  <c r="H477" i="1"/>
  <c r="G477" i="1"/>
  <c r="F477" i="1"/>
  <c r="E477" i="1"/>
  <c r="D477" i="1"/>
  <c r="M476" i="1"/>
  <c r="L476" i="1"/>
  <c r="H476" i="1"/>
  <c r="G476" i="1"/>
  <c r="F476" i="1"/>
  <c r="E476" i="1"/>
  <c r="D476" i="1"/>
  <c r="M475" i="1"/>
  <c r="L475" i="1"/>
  <c r="K475" i="1"/>
  <c r="J475" i="1"/>
  <c r="H475" i="1"/>
  <c r="G475" i="1"/>
  <c r="F475" i="1"/>
  <c r="E475" i="1"/>
  <c r="D475" i="1"/>
  <c r="J265" i="1"/>
  <c r="J264" i="1"/>
  <c r="J100" i="1"/>
  <c r="J99" i="1"/>
  <c r="E98" i="1"/>
  <c r="L456" i="1"/>
  <c r="K456" i="1"/>
  <c r="J456" i="1"/>
  <c r="I456" i="1"/>
  <c r="G456" i="1"/>
  <c r="F456" i="1"/>
  <c r="E456" i="1"/>
  <c r="D456" i="1"/>
  <c r="L455" i="1"/>
  <c r="K455" i="1"/>
  <c r="J455" i="1"/>
  <c r="I455" i="1"/>
  <c r="G455" i="1"/>
  <c r="F455" i="1"/>
  <c r="E455" i="1"/>
  <c r="D455" i="1"/>
  <c r="L454" i="1"/>
  <c r="K454" i="1"/>
  <c r="J454" i="1"/>
  <c r="I454" i="1"/>
  <c r="G454" i="1"/>
  <c r="F454" i="1"/>
  <c r="E454" i="1"/>
  <c r="D454" i="1"/>
  <c r="M453" i="1"/>
  <c r="H453" i="1"/>
  <c r="M431" i="1"/>
  <c r="H431" i="1"/>
  <c r="L434" i="1"/>
  <c r="K434" i="1"/>
  <c r="J434" i="1"/>
  <c r="I434" i="1"/>
  <c r="G434" i="1"/>
  <c r="F434" i="1"/>
  <c r="E434" i="1"/>
  <c r="D434" i="1"/>
  <c r="L433" i="1"/>
  <c r="K433" i="1"/>
  <c r="J433" i="1"/>
  <c r="I433" i="1"/>
  <c r="G433" i="1"/>
  <c r="F433" i="1"/>
  <c r="E433" i="1"/>
  <c r="D433" i="1"/>
  <c r="L432" i="1"/>
  <c r="K432" i="1"/>
  <c r="J432" i="1"/>
  <c r="I432" i="1"/>
  <c r="G432" i="1"/>
  <c r="F432" i="1"/>
  <c r="E432" i="1"/>
  <c r="D432" i="1"/>
  <c r="H454" i="1"/>
  <c r="M456" i="1"/>
  <c r="M454" i="1"/>
  <c r="H456" i="1"/>
  <c r="H434" i="1"/>
  <c r="H432" i="1"/>
  <c r="M432" i="1"/>
  <c r="M434" i="1"/>
  <c r="M411" i="1"/>
  <c r="L411" i="1"/>
  <c r="K411" i="1"/>
  <c r="J411" i="1"/>
  <c r="I411" i="1"/>
  <c r="H411" i="1"/>
  <c r="G411" i="1"/>
  <c r="F411" i="1"/>
  <c r="E411" i="1"/>
  <c r="D411" i="1"/>
  <c r="M410" i="1"/>
  <c r="L410" i="1"/>
  <c r="K410" i="1"/>
  <c r="J410" i="1"/>
  <c r="I410" i="1"/>
  <c r="H410" i="1"/>
  <c r="G410" i="1"/>
  <c r="F410" i="1"/>
  <c r="E410" i="1"/>
  <c r="D410" i="1"/>
  <c r="M409" i="1"/>
  <c r="L409" i="1"/>
  <c r="K409" i="1"/>
  <c r="J409" i="1"/>
  <c r="I409" i="1"/>
  <c r="H409" i="1"/>
  <c r="G409" i="1"/>
  <c r="F409" i="1"/>
  <c r="F387" i="1"/>
  <c r="E409" i="1"/>
  <c r="D409" i="1"/>
  <c r="M387" i="1"/>
  <c r="L387" i="1"/>
  <c r="K387" i="1"/>
  <c r="J387" i="1"/>
  <c r="I387" i="1"/>
  <c r="H387" i="1"/>
  <c r="G387" i="1"/>
  <c r="E387" i="1"/>
  <c r="D387" i="1"/>
  <c r="M386" i="1"/>
  <c r="L386" i="1"/>
  <c r="K386" i="1"/>
  <c r="J386" i="1"/>
  <c r="I386" i="1"/>
  <c r="H386" i="1"/>
  <c r="G386" i="1"/>
  <c r="F386" i="1"/>
  <c r="E386" i="1"/>
  <c r="D386" i="1"/>
  <c r="M385" i="1"/>
  <c r="L385" i="1"/>
  <c r="K385" i="1"/>
  <c r="J385" i="1"/>
  <c r="I385" i="1"/>
  <c r="H385" i="1"/>
  <c r="G385" i="1"/>
  <c r="F385" i="1"/>
  <c r="E385" i="1"/>
  <c r="D385" i="1"/>
  <c r="M359" i="1"/>
  <c r="L359" i="1"/>
  <c r="K359" i="1"/>
  <c r="J359" i="1"/>
  <c r="I359" i="1"/>
  <c r="H359" i="1"/>
  <c r="G359" i="1"/>
  <c r="E359" i="1"/>
  <c r="D359" i="1"/>
  <c r="M358" i="1"/>
  <c r="L358" i="1"/>
  <c r="H358" i="1"/>
  <c r="G358" i="1"/>
  <c r="F358" i="1"/>
  <c r="E358" i="1"/>
  <c r="D358" i="1"/>
  <c r="M357" i="1"/>
  <c r="L357" i="1"/>
  <c r="K357" i="1"/>
  <c r="J357" i="1"/>
  <c r="H357" i="1"/>
  <c r="G357" i="1"/>
  <c r="F357" i="1"/>
  <c r="E357" i="1"/>
  <c r="D357" i="1"/>
  <c r="M335" i="1"/>
  <c r="M337" i="1"/>
  <c r="L335" i="1"/>
  <c r="L337" i="1"/>
  <c r="K335" i="1"/>
  <c r="K337" i="1"/>
  <c r="J335" i="1"/>
  <c r="J337" i="1"/>
  <c r="I335" i="1"/>
  <c r="I337" i="1"/>
  <c r="H337" i="1"/>
  <c r="G337" i="1"/>
  <c r="F337" i="1"/>
  <c r="E337" i="1"/>
  <c r="D337" i="1"/>
  <c r="M336" i="1"/>
  <c r="L336" i="1"/>
  <c r="K336" i="1"/>
  <c r="J336" i="1"/>
  <c r="I336" i="1"/>
  <c r="H336" i="1"/>
  <c r="G336" i="1"/>
  <c r="F336" i="1"/>
  <c r="E336" i="1"/>
  <c r="D336" i="1"/>
  <c r="H335" i="1"/>
  <c r="G335" i="1"/>
  <c r="F335" i="1"/>
  <c r="E335" i="1"/>
  <c r="D335" i="1"/>
  <c r="K234" i="1"/>
  <c r="J234" i="1"/>
  <c r="I234" i="1"/>
  <c r="H234" i="1"/>
  <c r="G234" i="1"/>
  <c r="F234" i="1"/>
  <c r="E234" i="1"/>
  <c r="D234" i="1"/>
  <c r="M233" i="1"/>
  <c r="L233" i="1"/>
  <c r="H233" i="1"/>
  <c r="G233" i="1"/>
  <c r="F233" i="1"/>
  <c r="E233" i="1"/>
  <c r="D233" i="1"/>
  <c r="H232" i="1"/>
  <c r="G232" i="1"/>
  <c r="F232" i="1"/>
  <c r="E232" i="1"/>
  <c r="D232" i="1"/>
  <c r="M314" i="1"/>
  <c r="L314" i="1"/>
  <c r="K314" i="1"/>
  <c r="I314" i="1"/>
  <c r="H314" i="1"/>
  <c r="G314" i="1"/>
  <c r="E314" i="1"/>
  <c r="D314" i="1"/>
  <c r="M313" i="1"/>
  <c r="L313" i="1"/>
  <c r="K313" i="1"/>
  <c r="I313" i="1"/>
  <c r="H313" i="1"/>
  <c r="G313" i="1"/>
  <c r="F313" i="1"/>
  <c r="E313" i="1"/>
  <c r="D313" i="1"/>
  <c r="M312" i="1"/>
  <c r="L312" i="1"/>
  <c r="K312" i="1"/>
  <c r="J312" i="1"/>
  <c r="I312" i="1"/>
  <c r="H312" i="1"/>
  <c r="G312" i="1"/>
  <c r="F312" i="1"/>
  <c r="E312" i="1"/>
  <c r="D312" i="1"/>
  <c r="M287" i="1"/>
  <c r="L287" i="1"/>
  <c r="K287" i="1"/>
  <c r="J287" i="1"/>
  <c r="I287" i="1"/>
  <c r="H287" i="1"/>
  <c r="G287" i="1"/>
  <c r="E287" i="1"/>
  <c r="D287" i="1"/>
  <c r="M286" i="1"/>
  <c r="L286" i="1"/>
  <c r="H286" i="1"/>
  <c r="G286" i="1"/>
  <c r="F286" i="1"/>
  <c r="E286" i="1"/>
  <c r="D286" i="1"/>
  <c r="L285" i="1"/>
  <c r="K285" i="1"/>
  <c r="J285" i="1"/>
  <c r="H285" i="1"/>
  <c r="G285" i="1"/>
  <c r="F285" i="1"/>
  <c r="E285" i="1"/>
  <c r="D285" i="1"/>
  <c r="M265" i="1"/>
  <c r="L265" i="1"/>
  <c r="K265" i="1"/>
  <c r="I265" i="1"/>
  <c r="H265" i="1"/>
  <c r="G265" i="1"/>
  <c r="E265" i="1"/>
  <c r="D265" i="1"/>
  <c r="M264" i="1"/>
  <c r="L264" i="1"/>
  <c r="K264" i="1"/>
  <c r="I264" i="1"/>
  <c r="H264" i="1"/>
  <c r="G264" i="1"/>
  <c r="F264" i="1"/>
  <c r="E264" i="1"/>
  <c r="D264" i="1"/>
  <c r="M263" i="1"/>
  <c r="L263" i="1"/>
  <c r="K263" i="1"/>
  <c r="J263" i="1"/>
  <c r="I263" i="1"/>
  <c r="H263" i="1"/>
  <c r="G263" i="1"/>
  <c r="F263" i="1"/>
  <c r="E263" i="1"/>
  <c r="D263" i="1"/>
  <c r="M216" i="1"/>
  <c r="L216" i="1"/>
  <c r="K216" i="1"/>
  <c r="J216" i="1"/>
  <c r="I216" i="1"/>
  <c r="H216" i="1"/>
  <c r="G216" i="1"/>
  <c r="E216" i="1"/>
  <c r="D216" i="1"/>
  <c r="M215" i="1"/>
  <c r="L215" i="1"/>
  <c r="H215" i="1"/>
  <c r="G215" i="1"/>
  <c r="F215" i="1"/>
  <c r="E215" i="1"/>
  <c r="D215" i="1"/>
  <c r="M214" i="1"/>
  <c r="L214" i="1"/>
  <c r="K214" i="1"/>
  <c r="J214" i="1"/>
  <c r="H214" i="1"/>
  <c r="G214" i="1"/>
  <c r="F214" i="1"/>
  <c r="E214" i="1"/>
  <c r="D214" i="1"/>
  <c r="M194" i="1"/>
  <c r="L194" i="1"/>
  <c r="K194" i="1"/>
  <c r="J194" i="1"/>
  <c r="I194" i="1"/>
  <c r="H194" i="1"/>
  <c r="G194" i="1"/>
  <c r="E194" i="1"/>
  <c r="D194" i="1"/>
  <c r="M193" i="1"/>
  <c r="L193" i="1"/>
  <c r="H193" i="1"/>
  <c r="G193" i="1"/>
  <c r="F193" i="1"/>
  <c r="E193" i="1"/>
  <c r="D193" i="1"/>
  <c r="M192" i="1"/>
  <c r="L192" i="1"/>
  <c r="K192" i="1"/>
  <c r="J192" i="1"/>
  <c r="H192" i="1"/>
  <c r="G192" i="1"/>
  <c r="F192" i="1"/>
  <c r="E192" i="1"/>
  <c r="D192" i="1"/>
  <c r="M171" i="1"/>
  <c r="L171" i="1"/>
  <c r="K171" i="1"/>
  <c r="J171" i="1"/>
  <c r="I171" i="1"/>
  <c r="H171" i="1"/>
  <c r="G171" i="1"/>
  <c r="E171" i="1"/>
  <c r="D171" i="1"/>
  <c r="M170" i="1"/>
  <c r="L170" i="1"/>
  <c r="K170" i="1"/>
  <c r="J170" i="1"/>
  <c r="I170" i="1"/>
  <c r="H170" i="1"/>
  <c r="G170" i="1"/>
  <c r="F170" i="1"/>
  <c r="E170" i="1"/>
  <c r="D170" i="1"/>
  <c r="M169" i="1"/>
  <c r="L169" i="1"/>
  <c r="K169" i="1"/>
  <c r="J169" i="1"/>
  <c r="I169" i="1"/>
  <c r="H169" i="1"/>
  <c r="G169" i="1"/>
  <c r="F169" i="1"/>
  <c r="E169" i="1"/>
  <c r="D169" i="1"/>
  <c r="M145" i="1"/>
  <c r="L145" i="1"/>
  <c r="K145" i="1"/>
  <c r="J145" i="1"/>
  <c r="I145" i="1"/>
  <c r="H145" i="1"/>
  <c r="G145" i="1"/>
  <c r="F145" i="1"/>
  <c r="D145" i="1"/>
  <c r="M144" i="1"/>
  <c r="L144" i="1"/>
  <c r="H144" i="1"/>
  <c r="G144" i="1"/>
  <c r="F144" i="1"/>
  <c r="E144" i="1"/>
  <c r="D144" i="1"/>
  <c r="M143" i="1"/>
  <c r="L143" i="1"/>
  <c r="K143" i="1"/>
  <c r="J143" i="1"/>
  <c r="H143" i="1"/>
  <c r="G143" i="1"/>
  <c r="F143" i="1"/>
  <c r="E143" i="1"/>
  <c r="D143" i="1"/>
  <c r="M120" i="1"/>
  <c r="L120" i="1"/>
  <c r="K120" i="1"/>
  <c r="J120" i="1"/>
  <c r="I120" i="1"/>
  <c r="H120" i="1"/>
  <c r="G120" i="1"/>
  <c r="E120" i="1"/>
  <c r="D120" i="1"/>
  <c r="M119" i="1"/>
  <c r="L119" i="1"/>
  <c r="H119" i="1"/>
  <c r="G119" i="1"/>
  <c r="F119" i="1"/>
  <c r="E119" i="1"/>
  <c r="D119" i="1"/>
  <c r="M118" i="1"/>
  <c r="L118" i="1"/>
  <c r="K118" i="1"/>
  <c r="J118" i="1"/>
  <c r="H118" i="1"/>
  <c r="G118" i="1"/>
  <c r="F118" i="1"/>
  <c r="E118" i="1"/>
  <c r="D118" i="1"/>
  <c r="M100" i="1"/>
  <c r="L100" i="1"/>
  <c r="K100" i="1"/>
  <c r="I100" i="1"/>
  <c r="H100" i="1"/>
  <c r="G100" i="1"/>
  <c r="F100" i="1"/>
  <c r="E100" i="1"/>
  <c r="D100" i="1"/>
  <c r="M99" i="1"/>
  <c r="L99" i="1"/>
  <c r="K99" i="1"/>
  <c r="I99" i="1"/>
  <c r="H99" i="1"/>
  <c r="G99" i="1"/>
  <c r="F99" i="1"/>
  <c r="E99" i="1"/>
  <c r="D99" i="1"/>
  <c r="M98" i="1"/>
  <c r="L98" i="1"/>
  <c r="K98" i="1"/>
  <c r="J98" i="1"/>
  <c r="I98" i="1"/>
  <c r="H98" i="1"/>
  <c r="G98" i="1"/>
  <c r="F98" i="1"/>
  <c r="D98" i="1"/>
  <c r="F72" i="1"/>
  <c r="E70" i="1"/>
  <c r="M72" i="1"/>
  <c r="L72" i="1"/>
  <c r="K72" i="1"/>
  <c r="J72" i="1"/>
  <c r="I72" i="1"/>
  <c r="H72" i="1"/>
  <c r="G72" i="1"/>
  <c r="E72" i="1"/>
  <c r="D72" i="1"/>
  <c r="M71" i="1"/>
  <c r="L71" i="1"/>
  <c r="H71" i="1"/>
  <c r="G71" i="1"/>
  <c r="F71" i="1"/>
  <c r="E71" i="1"/>
  <c r="D71" i="1"/>
  <c r="M70" i="1"/>
  <c r="L70" i="1"/>
  <c r="H70" i="1"/>
  <c r="G70" i="1"/>
  <c r="F70" i="1"/>
  <c r="D70" i="1"/>
  <c r="F47" i="1"/>
  <c r="E47" i="1"/>
  <c r="E45" i="1"/>
  <c r="D45" i="1"/>
  <c r="M47" i="1"/>
  <c r="L47" i="1"/>
  <c r="K47" i="1"/>
  <c r="J47" i="1"/>
  <c r="I47" i="1"/>
  <c r="H47" i="1"/>
  <c r="G47" i="1"/>
  <c r="D47" i="1"/>
  <c r="M46" i="1"/>
  <c r="L46" i="1"/>
  <c r="H46" i="1"/>
  <c r="G46" i="1"/>
  <c r="F46" i="1"/>
  <c r="E46" i="1"/>
  <c r="D46" i="1"/>
  <c r="M45" i="1"/>
  <c r="L45" i="1"/>
  <c r="H45" i="1"/>
  <c r="G45" i="1"/>
  <c r="F45" i="1"/>
  <c r="M21" i="1"/>
  <c r="L21" i="1"/>
  <c r="K21" i="1"/>
  <c r="J21" i="1"/>
  <c r="I21" i="1"/>
  <c r="H21" i="1"/>
  <c r="G21" i="1"/>
  <c r="F21" i="1"/>
  <c r="E21" i="1"/>
  <c r="D21" i="1"/>
  <c r="M20" i="1"/>
  <c r="L20" i="1"/>
  <c r="H20" i="1"/>
  <c r="G20" i="1"/>
  <c r="F20" i="1"/>
  <c r="E20" i="1"/>
  <c r="D20" i="1"/>
  <c r="M19" i="1"/>
  <c r="L19" i="1"/>
  <c r="H19" i="1"/>
  <c r="G19" i="1"/>
  <c r="F19" i="1"/>
  <c r="E19" i="1"/>
  <c r="D19" i="1"/>
  <c r="M285" i="1"/>
  <c r="L232" i="1"/>
  <c r="L234" i="1"/>
  <c r="M232" i="1"/>
  <c r="M234" i="1"/>
  <c r="F265" i="1"/>
  <c r="F120" i="1"/>
  <c r="I118" i="1"/>
  <c r="I143" i="1"/>
  <c r="I192" i="1"/>
  <c r="I214" i="1"/>
  <c r="I357" i="1"/>
  <c r="I475" i="1"/>
</calcChain>
</file>

<file path=xl/sharedStrings.xml><?xml version="1.0" encoding="utf-8"?>
<sst xmlns="http://schemas.openxmlformats.org/spreadsheetml/2006/main" count="1336" uniqueCount="326">
  <si>
    <t>Darik ANGELI</t>
  </si>
  <si>
    <t>#10</t>
  </si>
  <si>
    <t>FORWARD</t>
  </si>
  <si>
    <t>SHOOTS</t>
  </si>
  <si>
    <t>RIGHT</t>
  </si>
  <si>
    <t>DOB:</t>
  </si>
  <si>
    <t>October 11, 1990</t>
  </si>
  <si>
    <t>BORN:</t>
  </si>
  <si>
    <t>Lakewood, Colo.</t>
  </si>
  <si>
    <t>HEIGHT:</t>
  </si>
  <si>
    <t>6'3"</t>
  </si>
  <si>
    <t>WEIGHT:</t>
  </si>
  <si>
    <t>198 lbs</t>
  </si>
  <si>
    <t>Regular Season</t>
  </si>
  <si>
    <t>Playoffs</t>
  </si>
  <si>
    <t>Season</t>
  </si>
  <si>
    <t>Team</t>
  </si>
  <si>
    <t>Lge</t>
  </si>
  <si>
    <t>GP</t>
  </si>
  <si>
    <t>G</t>
  </si>
  <si>
    <t>A</t>
  </si>
  <si>
    <t>Pts</t>
  </si>
  <si>
    <t>PIM</t>
  </si>
  <si>
    <t>2009-10</t>
  </si>
  <si>
    <t>Sioux City Musketeers</t>
  </si>
  <si>
    <t>USHL</t>
  </si>
  <si>
    <t>Chicago Steel</t>
  </si>
  <si>
    <t>2010-11</t>
  </si>
  <si>
    <t>Tri-City Storm</t>
  </si>
  <si>
    <t>2011-12</t>
  </si>
  <si>
    <t>Ohio State University</t>
  </si>
  <si>
    <t>CCHA</t>
  </si>
  <si>
    <t>2012-13</t>
  </si>
  <si>
    <t>2013-14</t>
  </si>
  <si>
    <t>Big-10</t>
  </si>
  <si>
    <t>2014-15</t>
  </si>
  <si>
    <t>2015-16</t>
  </si>
  <si>
    <t>Manchester Monarchs</t>
  </si>
  <si>
    <t>ECHL</t>
  </si>
  <si>
    <t>PRO Totals</t>
  </si>
  <si>
    <t>NHL Totals</t>
  </si>
  <si>
    <t>ECHL Totals</t>
  </si>
  <si>
    <t>CENTER</t>
  </si>
  <si>
    <t>5'8"</t>
  </si>
  <si>
    <t>2006-07</t>
  </si>
  <si>
    <t>Boston Jr. Bruins</t>
  </si>
  <si>
    <t>EJHL</t>
  </si>
  <si>
    <t>2007-08</t>
  </si>
  <si>
    <t>2008-09</t>
  </si>
  <si>
    <t>Waterloo Black Hawks</t>
  </si>
  <si>
    <t>H-East</t>
  </si>
  <si>
    <t>Austin BLOCK</t>
  </si>
  <si>
    <t>#19</t>
  </si>
  <si>
    <t>October 10, 1989</t>
  </si>
  <si>
    <t>Denver, Colo.</t>
  </si>
  <si>
    <t>5'10"</t>
  </si>
  <si>
    <t>180 lbs</t>
  </si>
  <si>
    <t>Fairbanks Ice Dogs</t>
  </si>
  <si>
    <t>NAHL</t>
  </si>
  <si>
    <t>U. of New Hampshire</t>
  </si>
  <si>
    <t>HIFK Helsinko</t>
  </si>
  <si>
    <t>SM-liiga</t>
  </si>
  <si>
    <t>Karlskrona HK</t>
  </si>
  <si>
    <t>Swe-1</t>
  </si>
  <si>
    <t>Banska Bystrica HC 05</t>
  </si>
  <si>
    <t>Slovak</t>
  </si>
  <si>
    <t>Bakersfield Condors</t>
  </si>
  <si>
    <t>Michael BOIVIN</t>
  </si>
  <si>
    <t>#28</t>
  </si>
  <si>
    <t>DEFENSE</t>
  </si>
  <si>
    <t>November 22, 1990</t>
  </si>
  <si>
    <t>Delta, British Columbia</t>
  </si>
  <si>
    <t>6'2"</t>
  </si>
  <si>
    <t>182 lbs</t>
  </si>
  <si>
    <t>Nanaimo Clippers</t>
  </si>
  <si>
    <t>BCHL</t>
  </si>
  <si>
    <t>Penticton Vees</t>
  </si>
  <si>
    <t>Colorado College</t>
  </si>
  <si>
    <t>WCHA</t>
  </si>
  <si>
    <t>WHCA</t>
  </si>
  <si>
    <t>Salzburg EC</t>
  </si>
  <si>
    <t>Austria</t>
  </si>
  <si>
    <t>Szekeshfehervar Alba Volan HC</t>
  </si>
  <si>
    <t>LEFT</t>
  </si>
  <si>
    <t>6'1"</t>
  </si>
  <si>
    <t>South Carolina Stingrays</t>
  </si>
  <si>
    <t>5'11"</t>
  </si>
  <si>
    <t>185 lbs</t>
  </si>
  <si>
    <t>Omaha Lancers</t>
  </si>
  <si>
    <t>NCHC</t>
  </si>
  <si>
    <t>Ontario Reign</t>
  </si>
  <si>
    <t>Robbie DONAHOE</t>
  </si>
  <si>
    <t>#4</t>
  </si>
  <si>
    <t>May 21, 1991</t>
  </si>
  <si>
    <t>Canton, Mass.</t>
  </si>
  <si>
    <t>Middlebury College</t>
  </si>
  <si>
    <t>NESCAC</t>
  </si>
  <si>
    <t>Knoxville Ice Bears</t>
  </si>
  <si>
    <t>SPHL</t>
  </si>
  <si>
    <t>Maxim KITSYN</t>
  </si>
  <si>
    <t>#48</t>
  </si>
  <si>
    <t>LEFT WING</t>
  </si>
  <si>
    <t>December 24, 1991</t>
  </si>
  <si>
    <t>Novokuznetsk, Russia</t>
  </si>
  <si>
    <t>192 lbs</t>
  </si>
  <si>
    <t>Novokuznetsk Metallurg</t>
  </si>
  <si>
    <t>KHL</t>
  </si>
  <si>
    <t>Mississauga St. Michael's Majors</t>
  </si>
  <si>
    <t>OHL</t>
  </si>
  <si>
    <t>Nizhny Novogord Torpedo</t>
  </si>
  <si>
    <t>AHL</t>
  </si>
  <si>
    <t>Joey DIAMOND</t>
  </si>
  <si>
    <t>#32</t>
  </si>
  <si>
    <t>June 16, 1989</t>
  </si>
  <si>
    <t>Long Beach, N.Y.</t>
  </si>
  <si>
    <t>175 lbs</t>
  </si>
  <si>
    <t>2005-06</t>
  </si>
  <si>
    <t>New Tork Apple Core</t>
  </si>
  <si>
    <t>Hamilton Red Wings</t>
  </si>
  <si>
    <t>OJHL</t>
  </si>
  <si>
    <t>University of Maine</t>
  </si>
  <si>
    <t>Bridgeport Sound Tigers</t>
  </si>
  <si>
    <t>Stockton Thunder</t>
  </si>
  <si>
    <t>David KOLOMATIS</t>
  </si>
  <si>
    <t>#6</t>
  </si>
  <si>
    <t>February 23, 1989</t>
  </si>
  <si>
    <t>Livingston, N.J.</t>
  </si>
  <si>
    <t>190 lbs</t>
  </si>
  <si>
    <t>USNTDP Under-18 Team</t>
  </si>
  <si>
    <t>Owen Sound Attack</t>
  </si>
  <si>
    <t>Providence Bruins</t>
  </si>
  <si>
    <t>Hershey Bears</t>
  </si>
  <si>
    <t>Tappara Tampere</t>
  </si>
  <si>
    <t>Gašper KOPITAR</t>
  </si>
  <si>
    <t>#13</t>
  </si>
  <si>
    <t>August 13, 1992</t>
  </si>
  <si>
    <t>Jesenice, Slovenia</t>
  </si>
  <si>
    <t>6'0"</t>
  </si>
  <si>
    <t>194 lbs</t>
  </si>
  <si>
    <t>Portland Winterhawks</t>
  </si>
  <si>
    <t>WHL</t>
  </si>
  <si>
    <t>Des Moines Buccaneers</t>
  </si>
  <si>
    <t>Mora IK</t>
  </si>
  <si>
    <t>SWE-1</t>
  </si>
  <si>
    <t>Zac LARRAZA</t>
  </si>
  <si>
    <t>#15</t>
  </si>
  <si>
    <t>Left</t>
  </si>
  <si>
    <t>February 25, 1993</t>
  </si>
  <si>
    <t>Scottsdale, Ariz.</t>
  </si>
  <si>
    <t>200 lbs</t>
  </si>
  <si>
    <t>U.S. National Under-18 Team</t>
  </si>
  <si>
    <t>U.S. National Under-17 Team</t>
  </si>
  <si>
    <t>UHSL</t>
  </si>
  <si>
    <t>U.S. National Development Team</t>
  </si>
  <si>
    <t>Univeristy of Denver</t>
  </si>
  <si>
    <t>Stefan LEGEIN</t>
  </si>
  <si>
    <t>#49</t>
  </si>
  <si>
    <t>RIGHT WING</t>
  </si>
  <si>
    <t>November 24, 1988</t>
  </si>
  <si>
    <t>Oakville, Ontario</t>
  </si>
  <si>
    <t>2004-05</t>
  </si>
  <si>
    <t>Mississauga IceDogs</t>
  </si>
  <si>
    <t>Milton Icehawks</t>
  </si>
  <si>
    <t>OPJHL</t>
  </si>
  <si>
    <t>Niagara Icedogs</t>
  </si>
  <si>
    <t>Syracuse Crunch</t>
  </si>
  <si>
    <t>Adirondack Phantoms</t>
  </si>
  <si>
    <t>Greenville Road Warriors</t>
  </si>
  <si>
    <t>Toronto Marlies</t>
  </si>
  <si>
    <t>Vasteras IK</t>
  </si>
  <si>
    <t>Heilbronn Falcons</t>
  </si>
  <si>
    <t>DEL-2</t>
  </si>
  <si>
    <t>Matt LEITNER</t>
  </si>
  <si>
    <t>#17</t>
  </si>
  <si>
    <t>November 27, 1990</t>
  </si>
  <si>
    <t>Los Alamitos, Calif.</t>
  </si>
  <si>
    <t>5'9"</t>
  </si>
  <si>
    <t>Ohio Junior Blue Jackets</t>
  </si>
  <si>
    <t>Fargo Force</t>
  </si>
  <si>
    <t>Minnesota State U. - Mankato</t>
  </si>
  <si>
    <t>Matt MACKENZIE</t>
  </si>
  <si>
    <t>#5</t>
  </si>
  <si>
    <t>October 15, 1991</t>
  </si>
  <si>
    <t>New Westminster, British Columbia</t>
  </si>
  <si>
    <t>Calgary Hitmen</t>
  </si>
  <si>
    <t>Tri-City Americans</t>
  </si>
  <si>
    <t>Rochester Americans</t>
  </si>
  <si>
    <t>Gwinnett Gladiators</t>
  </si>
  <si>
    <t>2013-13</t>
  </si>
  <si>
    <t>Elmira Jackals</t>
  </si>
  <si>
    <t>Troy POWER</t>
  </si>
  <si>
    <t>#22</t>
  </si>
  <si>
    <t>Right</t>
  </si>
  <si>
    <t>March 29, 1990</t>
  </si>
  <si>
    <t>Camarillo, Calif.</t>
  </si>
  <si>
    <t>UMass-Amherst</t>
  </si>
  <si>
    <t>Alex ROACH</t>
  </si>
  <si>
    <t>#41</t>
  </si>
  <si>
    <t>April 19, 1993</t>
  </si>
  <si>
    <t>Quesnel, British Columbia</t>
  </si>
  <si>
    <t>6'4"</t>
  </si>
  <si>
    <t>228 lbs</t>
  </si>
  <si>
    <t>Quesnel Millionaires</t>
  </si>
  <si>
    <t>ECAC</t>
  </si>
  <si>
    <t>San Antonio Rampage</t>
  </si>
  <si>
    <t>Alex LINTUNIEMI</t>
  </si>
  <si>
    <t>#40</t>
  </si>
  <si>
    <t>Helsinki, Finland</t>
  </si>
  <si>
    <t>214 lbs</t>
  </si>
  <si>
    <t>September 23, 1995</t>
  </si>
  <si>
    <t>Tony TURGEON</t>
  </si>
  <si>
    <t>#42</t>
  </si>
  <si>
    <t>September 21, 1989</t>
  </si>
  <si>
    <t>Grand Forks, N.D.</t>
  </si>
  <si>
    <t>Bismarck Bobcats</t>
  </si>
  <si>
    <t>Cincinnati Cyclones</t>
  </si>
  <si>
    <t>Allen Americans</t>
  </si>
  <si>
    <t>Matt WHITE</t>
  </si>
  <si>
    <t>#20</t>
  </si>
  <si>
    <t>August 23, 1989</t>
  </si>
  <si>
    <t>Whittier, Calif.</t>
  </si>
  <si>
    <t>U. of Nebraska-Omaha</t>
  </si>
  <si>
    <t>Ljubljana Olimpija HK</t>
  </si>
  <si>
    <t>Ottawa 67's</t>
  </si>
  <si>
    <t>#30</t>
  </si>
  <si>
    <t>GOALTENDER</t>
  </si>
  <si>
    <t>CATCHES</t>
  </si>
  <si>
    <t>Min</t>
  </si>
  <si>
    <t>GA</t>
  </si>
  <si>
    <t>SO</t>
  </si>
  <si>
    <t>GAA</t>
  </si>
  <si>
    <t>W</t>
  </si>
  <si>
    <t>L</t>
  </si>
  <si>
    <t>T/SOL</t>
  </si>
  <si>
    <t>SVS</t>
  </si>
  <si>
    <t>PCT</t>
  </si>
  <si>
    <t>Colin STEVENS</t>
  </si>
  <si>
    <t>June 30, 1993</t>
  </si>
  <si>
    <t>Niskayuna, N.Y.</t>
  </si>
  <si>
    <t>Union College</t>
  </si>
  <si>
    <r>
      <rPr>
        <b/>
        <sz val="11"/>
        <rFont val="Calibri"/>
        <family val="2"/>
        <scheme val="minor"/>
      </rPr>
      <t>TRANSACTIONS: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</si>
  <si>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rFont val="Calibri"/>
        <family val="2"/>
        <scheme val="minor"/>
      </rPr>
      <t>TRANSACTIONS:</t>
    </r>
    <r>
      <rPr>
        <sz val="11"/>
        <rFont val="Calibri"/>
        <family val="2"/>
        <scheme val="minor"/>
      </rPr>
      <t xml:space="preserve"> Agreed to a contract with the Manchester Monarchs on August 25, 2015</t>
    </r>
  </si>
  <si>
    <r>
      <rPr>
        <b/>
        <sz val="11"/>
        <rFont val="Calibri"/>
        <family val="2"/>
        <scheme val="minor"/>
      </rPr>
      <t>CAREER HIGHLIGHTS:</t>
    </r>
    <r>
      <rPr>
        <sz val="11"/>
        <rFont val="Calibri"/>
        <family val="2"/>
        <scheme val="minor"/>
      </rPr>
      <t xml:space="preserve"> Played in 136 games for the University of New Hampshire (NCAA) from 2009-2013… Tallied 50 points (25g-25a-50pts)… Collected 94 penalty minutes… Recorded a plus/minus rating of plus-6… Member of the 2009-10 Hockey East Championship Team at UNH as a Freshman… Tied for the UNH team lead in goals (15), in his Senior season.</t>
    </r>
  </si>
  <si>
    <r>
      <rPr>
        <b/>
        <sz val="11"/>
        <rFont val="Calibri"/>
        <family val="2"/>
        <scheme val="minor"/>
      </rPr>
      <t>TRANSACTIONS:</t>
    </r>
    <r>
      <rPr>
        <sz val="11"/>
        <rFont val="Calibri"/>
        <family val="2"/>
        <scheme val="minor"/>
      </rPr>
      <t xml:space="preserve"> Agreed to a contract with the Manchester Monarchs on July 31, 2015.</t>
    </r>
  </si>
  <si>
    <r>
      <rPr>
        <b/>
        <sz val="11"/>
        <rFont val="Calibri"/>
        <family val="2"/>
        <scheme val="minor"/>
      </rPr>
      <t>2014-15 SEASON:</t>
    </r>
    <r>
      <rPr>
        <sz val="11"/>
        <rFont val="Calibri"/>
        <family val="2"/>
        <scheme val="minor"/>
      </rPr>
      <t xml:space="preserve">  Played in 21 games for HC Banska Bystrica of Slovakia’s Slovak Extraliga… Tallied 15 points (6g-9a-15pts)… Totaled eight penalty minutes… Recorded a plus/minus rating of even. Played in 14 games for the Bakersfield Condors of the ECHL… Registered eight points (2g-6a-8pts)… Amassed four penalty minutes… Logged a plus/minus rating of minus-13</t>
    </r>
  </si>
  <si>
    <r>
      <rPr>
        <b/>
        <sz val="11"/>
        <rFont val="Calibri"/>
        <family val="2"/>
        <scheme val="minor"/>
      </rPr>
      <t>2014-15 SEASON:</t>
    </r>
    <r>
      <rPr>
        <sz val="11"/>
        <rFont val="Calibri"/>
        <family val="2"/>
        <scheme val="minor"/>
      </rPr>
      <t xml:space="preserve"> Played in 29 games during his Senior season at Ohio St. University… Collected 12 points (5g-7a-12pts)… Finished with a plus/minus of minus-1… Racked up 20 penalty minutes… Recorded his only multi-point (1g-1a-2-pts) game of the 2014-15 season in a 5-1 win over Notre Dame on November 29, 2014</t>
    </r>
  </si>
  <si>
    <r>
      <rPr>
        <b/>
        <sz val="11"/>
        <rFont val="Calibri"/>
        <family val="2"/>
        <scheme val="minor"/>
      </rPr>
      <t>CAREER HIGHLIGHTS:</t>
    </r>
    <r>
      <rPr>
        <sz val="11"/>
        <rFont val="Calibri"/>
        <family val="2"/>
        <scheme val="minor"/>
      </rPr>
      <t xml:space="preserve"> Tallied 15 points (7g-8a-15pts), racked up 22 penalty minutes, and a plus/minus rating of minus-2 in 32 games for the Buckeyes in his Freshman season… As a Sophomore, he collected five points (4g-1a-5pts), racked up 20 penalty minutes, and a plus/minus rating of minus-1 in 31 games… Scored 13 points (9g-4a-13pts), recorded 24 penalty minutes, and registered a plus/minus rating of plus-2 in his Junior season… As a Senior, he amassed 12 points (5g-7a-12pts), while totaling 24 penalty minutes and a plus/minus rating of minus-1… Concluded his collegiate career with 128 games played, registering 45 points (25g-20a-45pts), 90 penalty minutes and a plus/minus rating of minus-2</t>
    </r>
  </si>
  <si>
    <r>
      <rPr>
        <b/>
        <sz val="11"/>
        <rFont val="Calibri"/>
        <family val="2"/>
        <scheme val="minor"/>
      </rPr>
      <t>2014-15 SEASON:</t>
    </r>
    <r>
      <rPr>
        <sz val="11"/>
        <rFont val="Calibri"/>
        <family val="2"/>
        <scheme val="minor"/>
      </rPr>
      <t xml:space="preserve">  Played one game with Salzburg EC of the Austrian Hockey League… Registered one point (1g-0a-1pts)… Racked up two penalty minutes… Posted a plus/minus rating of plus-3… Played in 35 games for Székesfehérvár of the Austrian Hockey League… Totaled 27 points (11g-16a-27pts)… Racked up 44 penalty minutes… Recorded a plus/minus rating of minus-12… Played in six Champions HL games… Registered two points (0g-2a-2pts)… Totaled eight penalty minutes… Recorded a plus/minus rating of plus-1</t>
    </r>
  </si>
  <si>
    <r>
      <rPr>
        <b/>
        <sz val="11"/>
        <rFont val="Calibri"/>
        <family val="2"/>
        <scheme val="minor"/>
      </rPr>
      <t>CAREER HIGHLIGHTS:</t>
    </r>
    <r>
      <rPr>
        <sz val="11"/>
        <rFont val="Calibri"/>
        <family val="2"/>
        <scheme val="minor"/>
      </rPr>
      <t xml:space="preserve"> Played in 122 NCAA games at Colorado College… Registered 66 points (26g-40a-66pts)… Racked up 168 penalty minutes… Tallied a plus/minus rating of plus-3… Led all Colorado College defensemen in scoring (14g-14a-28pts) in his Senior season… Member of the NCAA All-Star Second Team in his Senior season… </t>
    </r>
  </si>
  <si>
    <r>
      <rPr>
        <b/>
        <sz val="11"/>
        <rFont val="Calibri"/>
        <family val="2"/>
        <scheme val="minor"/>
      </rPr>
      <t>2014-15 SEASON:</t>
    </r>
    <r>
      <rPr>
        <sz val="11"/>
        <rFont val="Calibri"/>
        <family val="2"/>
        <scheme val="minor"/>
      </rPr>
      <t xml:space="preserve">  Played in 56 games for the Knoxville Ice Bears of the Southern Professional Hockey League (SPHL)… Tallied 22 points (5g-17a-22pts)… Racked up 38 penalty minutes… Registered a plus/minus rating of minus-1… Played in seven SPHL playoff games… Collected two points (0g-2a-2pts)… Amassed seven penalty minutes… Registered a plus/minus rating of plus-9… Member of the 2014-15 SPHL Championship team</t>
    </r>
  </si>
  <si>
    <r>
      <rPr>
        <b/>
        <sz val="11"/>
        <rFont val="Calibri"/>
        <family val="2"/>
        <scheme val="minor"/>
      </rPr>
      <t>CAREER HIGHLIGHTS:</t>
    </r>
    <r>
      <rPr>
        <sz val="11"/>
        <rFont val="Calibri"/>
        <family val="2"/>
        <scheme val="minor"/>
      </rPr>
      <t xml:space="preserve"> Played four season at NCAA III Middlebury College… Played in 85 games… Tallied 37 points (8g-29a-37pts)… Racked up 58 penalty minutes… Registered a plus/minus rating of even… Named team captain his Senior Season… Led all defensemen in scoring in his junior season… Led all defensemen in assists and points in his senior season</t>
    </r>
  </si>
  <si>
    <r>
      <rPr>
        <b/>
        <sz val="11"/>
        <rFont val="Calibri"/>
        <family val="2"/>
        <scheme val="minor"/>
      </rPr>
      <t>TRANSACTIONS:</t>
    </r>
    <r>
      <rPr>
        <sz val="11"/>
        <rFont val="Calibri"/>
        <family val="2"/>
        <scheme val="minor"/>
      </rPr>
      <t xml:space="preserve"> Agreed to a contract with the Manchester Monarchs on September 4, 2015.</t>
    </r>
  </si>
  <si>
    <r>
      <rPr>
        <b/>
        <sz val="11"/>
        <rFont val="Calibri"/>
        <family val="2"/>
        <scheme val="minor"/>
      </rPr>
      <t>2014-15 SEASON:</t>
    </r>
    <r>
      <rPr>
        <sz val="11"/>
        <rFont val="Calibri"/>
        <family val="2"/>
        <scheme val="minor"/>
      </rPr>
      <t xml:space="preserve">  Played in seven games for the Manchester Monarchs of the AHL… Registered one point (1g-0a-1pts)… Did not record any penalty minutes… Recorded a plus/minus rating of minus-2… Played in 57 games for the Ontario Reign of the ECHL… Tallied 43 points (26g-17a-43pts)… Amassed 155 penalty minutes… Registered a plus/minus rating of plus-16… Played in 19 ECHL playoff games… Tallied 11 points (4g-7a-11pts)… Racked up 19 penalty minutes… Recorded a plus/minus rating of plus-3</t>
    </r>
  </si>
  <si>
    <r>
      <rPr>
        <b/>
        <sz val="11"/>
        <rFont val="Calibri"/>
        <family val="2"/>
        <scheme val="minor"/>
      </rPr>
      <t>CAREER HIGHLIGHTS:</t>
    </r>
    <r>
      <rPr>
        <sz val="11"/>
        <rFont val="Calibri"/>
        <family val="2"/>
        <scheme val="minor"/>
      </rPr>
      <t xml:space="preserve"> Won a Gold Medal at the U20 World Junior Championships for Russia in 2010-11… Played in 27 career AHL games with Manchester… Tallied five points (4g-1a-5pts)… Recorded two penalty minutes… Registered a plus/minus rating of minus-4… Played in 90 career ECHL games with Ontario… Amassed 73 points (40g-33a-73pts)… Racked up 182 penalty minutes… Recorded a plus/minus rating of plus-31</t>
    </r>
  </si>
  <si>
    <r>
      <rPr>
        <b/>
        <sz val="11"/>
        <rFont val="Calibri"/>
        <family val="2"/>
        <scheme val="minor"/>
      </rPr>
      <t>TRANSACTIONS:</t>
    </r>
    <r>
      <rPr>
        <sz val="11"/>
        <rFont val="Calibri"/>
        <family val="2"/>
        <scheme val="minor"/>
      </rPr>
      <t xml:space="preserve"> Selected by the Los Angeles Kings in the sixth-round (158th overall) in the 2010 NHL Entry Draft.</t>
    </r>
  </si>
  <si>
    <r>
      <rPr>
        <b/>
        <sz val="11"/>
        <rFont val="Calibri"/>
        <family val="2"/>
        <scheme val="minor"/>
      </rPr>
      <t>2014-15 SEASON:</t>
    </r>
    <r>
      <rPr>
        <sz val="11"/>
        <rFont val="Calibri"/>
        <family val="2"/>
        <scheme val="minor"/>
      </rPr>
      <t xml:space="preserve">  Played in 45 games for Tappara in Finland’s Liiga… Tallied 12 points (1g-11a-12pts)... Racked up 22 penalty minutes… Registered a plus/minus rating of minus-10. SM-liiga Silver Medalist</t>
    </r>
  </si>
  <si>
    <r>
      <rPr>
        <b/>
        <sz val="11"/>
        <rFont val="Calibri"/>
        <family val="2"/>
        <scheme val="minor"/>
      </rPr>
      <t>CAREER HIGHLIGHTS:</t>
    </r>
    <r>
      <rPr>
        <sz val="11"/>
        <rFont val="Calibri"/>
        <family val="2"/>
        <scheme val="minor"/>
      </rPr>
      <t xml:space="preserve"> Played in 315 career AHL games… Played in 250 career games for the Manchester Monarchs from 2009-2013…  Tallied 110 points (29g-81a-110pts)… Racked up 118 penalty minutes… Registered a plus/minus rating of minus-17… Led all Monarchs defensemen in scoring (8g-20a-28pts) during the 2012-13 season</t>
    </r>
  </si>
  <si>
    <r>
      <rPr>
        <b/>
        <sz val="11"/>
        <rFont val="Calibri"/>
        <family val="2"/>
        <scheme val="minor"/>
      </rPr>
      <t>TRANSACTIONS:</t>
    </r>
    <r>
      <rPr>
        <sz val="11"/>
        <rFont val="Calibri"/>
        <family val="2"/>
        <scheme val="minor"/>
      </rPr>
      <t xml:space="preserve"> Selected by the Los Angeles Kings in the fifth-round (126th overall) in the 2009 NHL Entry Draft.</t>
    </r>
  </si>
  <si>
    <r>
      <rPr>
        <b/>
        <sz val="11"/>
        <rFont val="Calibri"/>
        <family val="2"/>
        <scheme val="minor"/>
      </rPr>
      <t>2014-15 SEASON:</t>
    </r>
    <r>
      <rPr>
        <sz val="11"/>
        <rFont val="Calibri"/>
        <family val="2"/>
        <scheme val="minor"/>
      </rPr>
      <t xml:space="preserve">  Played in 41 games for Ontario of the ECHL… Tallied 25 points (11g-14a-25pts)… racked up 17 penalty minutes… Recorded a plus/minus rating of plus-17… Played in 19 playoff games… Tallied two points (0g-2a-2pts)… Recorded zero penalty minutes… Registered a plus/minus rating of minus-1… Tied for third on the team in plus/minus rating (plus-17)</t>
    </r>
  </si>
  <si>
    <r>
      <rPr>
        <b/>
        <sz val="11"/>
        <rFont val="Calibri"/>
        <family val="2"/>
        <scheme val="minor"/>
      </rPr>
      <t>CAREER HIGHLIGHTS:</t>
    </r>
    <r>
      <rPr>
        <sz val="11"/>
        <rFont val="Calibri"/>
        <family val="2"/>
        <scheme val="minor"/>
      </rPr>
      <t xml:space="preserve"> Played in 73 career ECHL games… Tallied 45 points (19g-26a-45pts)… Racked up 21 penalty minutes… Amassed a plus/minus rating of plus-24… Played in 23 career ECHL playoff games… Tallied three points (0g-3a-3pts)… Recorded zero penalty minutes… Registered a plus/minus rating of minus-3</t>
    </r>
  </si>
  <si>
    <r>
      <rPr>
        <b/>
        <sz val="11"/>
        <rFont val="Calibri"/>
        <family val="2"/>
        <scheme val="minor"/>
      </rPr>
      <t>2014-15 SEASON:</t>
    </r>
    <r>
      <rPr>
        <sz val="11"/>
        <rFont val="Calibri"/>
        <family val="2"/>
        <scheme val="minor"/>
      </rPr>
      <t xml:space="preserve">  Played in 39 games for the University of Denver (NCAA)… Tallied 20 points (12g-8a-20pts)… Accumulated 14 penalty minutes… Registered a plus/minus rating of minus-3. Six of Larraza’s 12 goals came on the power-play</t>
    </r>
  </si>
  <si>
    <r>
      <rPr>
        <b/>
        <sz val="11"/>
        <rFont val="Calibri"/>
        <family val="2"/>
        <scheme val="minor"/>
      </rPr>
      <t>CAREER HIGHLIGHTS: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</si>
  <si>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rFont val="Calibri"/>
        <family val="2"/>
        <scheme val="minor"/>
      </rPr>
      <t>2014-15 SEASON:</t>
    </r>
    <r>
      <rPr>
        <sz val="11"/>
        <rFont val="Calibri"/>
        <family val="2"/>
        <scheme val="minor"/>
      </rPr>
      <t xml:space="preserve">  Played in 16 games for Heilbronner Falken in the DEL2 (Germany)… Recorded seven points (3g-4a-7pts)… Racked up 32 penalty minutes… Registered a plus/minus rating of even. Played in 8 Relegation playoff games… Tallied eight points (4g-4a-8pts)… Amassed 16 penalty minutes… Recorded a plus/minus rating of even</t>
    </r>
  </si>
  <si>
    <r>
      <rPr>
        <b/>
        <sz val="11"/>
        <rFont val="Calibri"/>
        <family val="2"/>
        <scheme val="minor"/>
      </rPr>
      <t>CAREER HIGHLIGHTS:</t>
    </r>
    <r>
      <rPr>
        <sz val="11"/>
        <rFont val="Calibri"/>
        <family val="2"/>
        <scheme val="minor"/>
      </rPr>
      <t xml:space="preserve"> Played in 265 career AHL games… Tallied 100 points (54g-46a-100pts)… Accumulated 160 penalty minutes… Registered a plus/minus rating of minus-53… Played in 114 games for the Manchester Monarchs (AHL) from 2011-13… Recorded 42 points (19g-23a-42pts)… Racked up 76 penalty minutes… Registered a plus/minus rating of minus-18… Played in five playoff games… Recorded two points (2g-0a-2pts)… Totaled 15 penalty minutes… Registered a plus/minus rating of plus-3</t>
    </r>
  </si>
  <si>
    <r>
      <rPr>
        <b/>
        <sz val="11"/>
        <rFont val="Calibri"/>
        <family val="2"/>
        <scheme val="minor"/>
      </rPr>
      <t>TRANSACTIONS:</t>
    </r>
    <r>
      <rPr>
        <sz val="11"/>
        <rFont val="Calibri"/>
        <family val="2"/>
        <scheme val="minor"/>
      </rPr>
      <t xml:space="preserve"> Selected by the Columbus Blue Jackets in the second-round (37th overall) in the 2007 NHL Entry Draft. Agreed to a contract with the Manchester Monarchs on September 2, 2015.</t>
    </r>
  </si>
  <si>
    <r>
      <rPr>
        <b/>
        <sz val="11"/>
        <rFont val="Calibri"/>
        <family val="2"/>
        <scheme val="minor"/>
      </rPr>
      <t>2014-15 SEASON:</t>
    </r>
    <r>
      <rPr>
        <sz val="11"/>
        <rFont val="Calibri"/>
        <family val="2"/>
        <scheme val="minor"/>
      </rPr>
      <t xml:space="preserve">  Played in 47 games for the Rochester Americans (AHL)… Recorded six points (2g-4a-6pts)… Racked up 77 penalty minutes… Recorded a plus/minus rating of minus-1… Played in eight games for the Elmira Jackals (ECHL)… Tallied two points (1g-1a-2pts)… Amassed 13 penalty minutes… Recorded a plus/minus rating of plus-1</t>
    </r>
  </si>
  <si>
    <r>
      <rPr>
        <b/>
        <sz val="11"/>
        <rFont val="Calibri"/>
        <family val="2"/>
        <scheme val="minor"/>
      </rPr>
      <t>CAREER HIGHLIGHTS:</t>
    </r>
    <r>
      <rPr>
        <sz val="11"/>
        <rFont val="Calibri"/>
        <family val="2"/>
        <scheme val="minor"/>
      </rPr>
      <t xml:space="preserve"> Played in 161 career AHL games… Recorded 24 points (4g-20a-24pts)… Accumulated 243 penalty minutes… Registered a plus/minus rating of plus-8. Played in 15 career ECHL games… Tallied five points (2g-3a-5pts)… Collected 26 penalty minutes… Recorded a plus/minus rating of minus-6</t>
    </r>
  </si>
  <si>
    <r>
      <rPr>
        <b/>
        <sz val="11"/>
        <rFont val="Calibri"/>
        <family val="2"/>
        <scheme val="minor"/>
      </rPr>
      <t>TRANSACTIONS:</t>
    </r>
    <r>
      <rPr>
        <sz val="11"/>
        <rFont val="Calibri"/>
        <family val="2"/>
        <scheme val="minor"/>
      </rPr>
      <t xml:space="preserve"> Selected by the Buffalo Sabres in the third-round (83rd overall) in the 2010 NHL Entry Draft. Agreed to a contract with the Manchester Monarchs on August 30, 2015.</t>
    </r>
  </si>
  <si>
    <r>
      <rPr>
        <b/>
        <sz val="11"/>
        <rFont val="Calibri"/>
        <family val="2"/>
        <scheme val="minor"/>
      </rPr>
      <t>2014-15 SEASON:</t>
    </r>
    <r>
      <rPr>
        <sz val="11"/>
        <rFont val="Calibri"/>
        <family val="2"/>
        <scheme val="minor"/>
      </rPr>
      <t xml:space="preserve">  Played in 31 games for UMass-Amherst Minutemen (NCAA)… Tallied 16 points (6g-10a-16pts)… Racked up 50 penalty minutes… Registered a plus/minus rating of minus-14. Finished second on the team in penalty minutes (50)</t>
    </r>
  </si>
  <si>
    <r>
      <rPr>
        <b/>
        <sz val="11"/>
        <rFont val="Calibri"/>
        <family val="2"/>
        <scheme val="minor"/>
      </rPr>
      <t>CAREER HIGHLIGHTS:</t>
    </r>
    <r>
      <rPr>
        <sz val="11"/>
        <rFont val="Calibri"/>
        <family val="2"/>
        <scheme val="minor"/>
      </rPr>
      <t xml:space="preserve"> Played in 122 NCAA games for UMass-Amherst… Tallied 50 points (20g-30a-50pts)… Racked up 92 penalty minutes… Registered a plus/minus rating of minus-33</t>
    </r>
  </si>
  <si>
    <r>
      <rPr>
        <b/>
        <sz val="11"/>
        <rFont val="Calibri"/>
        <family val="2"/>
        <scheme val="minor"/>
      </rPr>
      <t>TRANSACTIONS:</t>
    </r>
    <r>
      <rPr>
        <sz val="11"/>
        <rFont val="Calibri"/>
        <family val="2"/>
        <scheme val="minor"/>
      </rPr>
      <t xml:space="preserve"> Agreed to a contract with the Manchester Monarchs on July 27, 2015.</t>
    </r>
  </si>
  <si>
    <r>
      <rPr>
        <b/>
        <sz val="11"/>
        <rFont val="Calibri"/>
        <family val="2"/>
        <scheme val="minor"/>
      </rPr>
      <t>2014-15 SEASON:</t>
    </r>
    <r>
      <rPr>
        <sz val="11"/>
        <rFont val="Calibri"/>
        <family val="2"/>
        <scheme val="minor"/>
      </rPr>
      <t xml:space="preserve">  Played in 11 games for the South Carolina Stingrays (ECHL)… Accumulated seven points (3g-4a-7pts)… Amassed 20 penalty minutes… Registered a plus/minus rating of minus-3</t>
    </r>
  </si>
  <si>
    <r>
      <rPr>
        <b/>
        <sz val="11"/>
        <rFont val="Calibri"/>
        <family val="2"/>
        <scheme val="minor"/>
      </rPr>
      <t>CAREER HIGHLIGHTS:</t>
    </r>
    <r>
      <rPr>
        <sz val="11"/>
        <rFont val="Calibri"/>
        <family val="2"/>
        <scheme val="minor"/>
      </rPr>
      <t xml:space="preserve"> Played in 135 NCAA games for the University of Maine Black Bears (2009-13)… Tallied 104 points (59g-45a-104pts)… Racked up 467 penalty minutes… Registered a plus/minus rating of plus-17… Named team captain in his senior season (2012-13)… Played in 47 AHL games for the Bridgeport Sound Tigers (2013-14)… Tallied 17 points (9g-8a-17pts)… Amassed 103 penalty minutes… Recorded a plus/minus rating of minus-5… Played in 22 ECHL games for the Stockton Thunder and South Carolina Stingrays… Collected 16 points (4g-12a-16pts)… Racked up 29 penalty minutes… Registered a plus/minus rating of plus-1</t>
    </r>
  </si>
  <si>
    <r>
      <rPr>
        <b/>
        <sz val="11"/>
        <rFont val="Calibri"/>
        <family val="2"/>
        <scheme val="minor"/>
      </rPr>
      <t>TRANSACTIONS:</t>
    </r>
    <r>
      <rPr>
        <sz val="11"/>
        <rFont val="Calibri"/>
        <family val="2"/>
        <scheme val="minor"/>
      </rPr>
      <t xml:space="preserve"> Agreed to a contract with the Manchester Monarchs on October 1, 2015</t>
    </r>
  </si>
  <si>
    <r>
      <rPr>
        <b/>
        <sz val="11"/>
        <rFont val="Calibri"/>
        <family val="2"/>
        <scheme val="minor"/>
      </rPr>
      <t>2014-15 SEASON:</t>
    </r>
    <r>
      <rPr>
        <sz val="11"/>
        <rFont val="Calibri"/>
        <family val="2"/>
        <scheme val="minor"/>
      </rPr>
      <t xml:space="preserve">  Played in 18 games for the San Antonio Rampage (AHL)… Recorded one point (0g-1a-1pts)… Racked up 50 penalty minutes… Registered a plus/minus rating of minus-3… Played in five games for the Cincinnati Cyclones (ECHL)… Did not register a point (0g-0a-0pts)… Recorded zero penalty minutes… Posted a plus/minus rating of minus-3… Played in three games for the Allen Americans (ECHL)… Recorded one point (0g-1a-1pts)… Amassed four penalty minutes… Registered a plus/minus rating of minus-2</t>
    </r>
  </si>
  <si>
    <r>
      <rPr>
        <b/>
        <sz val="11"/>
        <rFont val="Calibri"/>
        <family val="2"/>
        <scheme val="minor"/>
      </rPr>
      <t>CAREER HIGHLIGHTS:</t>
    </r>
    <r>
      <rPr>
        <sz val="11"/>
        <rFont val="Calibri"/>
        <family val="2"/>
        <scheme val="minor"/>
      </rPr>
      <t xml:space="preserve"> Played in 23 career AHL games… Recorded one point (0g-1a-1pts)… Racked up 71 penalty minutes… Posted a plus/minus rating of minus-4… Played in 21 career ECHL games… Tallied three points (0g-3a-3pts)… Racked up 63 penalty minutes… Registered a plus/minus rating of minus-3</t>
    </r>
  </si>
  <si>
    <r>
      <rPr>
        <b/>
        <sz val="11"/>
        <rFont val="Calibri"/>
        <family val="2"/>
        <scheme val="minor"/>
      </rPr>
      <t>2014-15 SEASON:</t>
    </r>
    <r>
      <rPr>
        <sz val="11"/>
        <rFont val="Calibri"/>
        <family val="2"/>
        <scheme val="minor"/>
      </rPr>
      <t xml:space="preserve">  Played in 60 games for the Ontario Reign (ECHL)… Tallied 16 points (2g-14a-16pts)… Racked up 51 penalty minutes… Registered a plus/minus rating of plus-16… Played in 19 Kelly Cup playoff games… Collected 6 points (2g-4a-6pts)… Amassed 28 penalty minutes… Registered a plus/minus rating of plus-9</t>
    </r>
  </si>
  <si>
    <r>
      <rPr>
        <b/>
        <sz val="11"/>
        <rFont val="Calibri"/>
        <family val="2"/>
        <scheme val="minor"/>
      </rPr>
      <t>CAREER HIGHLIGHTS:</t>
    </r>
    <r>
      <rPr>
        <sz val="11"/>
        <rFont val="Calibri"/>
        <family val="2"/>
        <scheme val="minor"/>
      </rPr>
      <t xml:space="preserve"> Played in 84 career ECHL games (including playoffs)… Tallied 25 points (4g-21a-25pts)… Racked up 57 penalty minutes… Posted a plus/minus rating of plus-28… Led all Calgary Hitmen (WHL) defensemen in scoring in the 2012-13 (15g-34a-49pts) and 2013-14 (12g-32a-44pts) seasons</t>
    </r>
  </si>
  <si>
    <r>
      <rPr>
        <b/>
        <sz val="11"/>
        <rFont val="Calibri"/>
        <family val="2"/>
        <scheme val="minor"/>
      </rPr>
      <t>TRANSACTIONS:</t>
    </r>
    <r>
      <rPr>
        <sz val="11"/>
        <rFont val="Calibri"/>
        <family val="2"/>
        <scheme val="minor"/>
      </rPr>
      <t xml:space="preserve"> Agreed to a contract with the Manchester Monarchs on October 6, 2015.</t>
    </r>
  </si>
  <si>
    <r>
      <rPr>
        <b/>
        <sz val="11"/>
        <rFont val="Calibri"/>
        <family val="2"/>
        <scheme val="minor"/>
      </rPr>
      <t>2014-15 SEASON:</t>
    </r>
    <r>
      <rPr>
        <sz val="11"/>
        <rFont val="Calibri"/>
        <family val="2"/>
        <scheme val="minor"/>
      </rPr>
      <t xml:space="preserve">  Played in 40 games for Minnesota State University Mankato (NCAA)… Tallied 41 points (9g-32a-41pts)… Racked up eight penalty minute… Posted a plus/minus rating of plus-18… Led the team in both assists (32) and points (41)… Won NCAA (WCHA) Championship… Named NCAA (WCHA) First Team All-Star</t>
    </r>
  </si>
  <si>
    <r>
      <rPr>
        <b/>
        <sz val="11"/>
        <rFont val="Calibri"/>
        <family val="2"/>
        <scheme val="minor"/>
      </rPr>
      <t>CAREER HIGHLIGHTS:</t>
    </r>
    <r>
      <rPr>
        <sz val="11"/>
        <rFont val="Calibri"/>
        <family val="2"/>
        <scheme val="minor"/>
      </rPr>
      <t xml:space="preserve"> Played in 149 games for Minnesota State University Mankato… Amassed 162 points (49g-113a-162pts)… Collected 114 penalty minutes… Registered a plus/minus rating of plus-8… Led team in scoring in each of his four years at the University (2011-15)... Awarded NCAA (WCHA Scoring title (45pts)</t>
    </r>
  </si>
  <si>
    <r>
      <rPr>
        <b/>
        <sz val="11"/>
        <rFont val="Calibri"/>
        <family val="2"/>
        <scheme val="minor"/>
      </rPr>
      <t>TRANSACTIONS:</t>
    </r>
    <r>
      <rPr>
        <sz val="11"/>
        <rFont val="Calibri"/>
        <family val="2"/>
        <scheme val="minor"/>
      </rPr>
      <t xml:space="preserve"> Agreed to a contract  with the Manchester Monarchs on October 5, 2015</t>
    </r>
  </si>
  <si>
    <r>
      <rPr>
        <b/>
        <sz val="11"/>
        <rFont val="Calibri"/>
        <family val="2"/>
        <scheme val="minor"/>
      </rPr>
      <t>2014-15 SEASON:</t>
    </r>
    <r>
      <rPr>
        <sz val="11"/>
        <rFont val="Calibri"/>
        <family val="2"/>
        <scheme val="minor"/>
      </rPr>
      <t xml:space="preserve">  Played in 58 games for the Ottawa 67’s of the Ontario Hockey League (OHL)… Collected 36 points (7g-29a-36pts)… Racked up 22 penalty minutes… Registered a plus/minus rating of minus-5… Played in six playoff games for Ottawa (OHL)… Tallied three points (1g-2a-3pts)… Registered two penalty minutes… Recorded a plus/minus rating of minus-6… Played in 11 games for the Finland U20 team in International Junior League play… Registered one point (0g-1a-1pts)… Racked up four penalty minutes… Registered a plus/minus rating of minus-1… Played in four games for the Manchester Monarchs (AHL)… Collected one point (0g-1a-1pts)… Recorded zero penalty minutes… Registered a plus/minus rating of minus-1</t>
    </r>
  </si>
  <si>
    <r>
      <rPr>
        <b/>
        <sz val="11"/>
        <rFont val="Calibri"/>
        <family val="2"/>
        <scheme val="minor"/>
      </rPr>
      <t>CAREER HIGHLIGHTS:</t>
    </r>
    <r>
      <rPr>
        <sz val="11"/>
        <rFont val="Calibri"/>
        <family val="2"/>
        <scheme val="minor"/>
      </rPr>
      <t xml:space="preserve"> Played in 126 OHL games for the Ottawa 67’s (2013-15)… Collected 57 points (11g-46a-57pts)… Racked up 48 penalty minutes… Registered a plus/minus rating of minus-43… Won a Bronze Medal as a member of Team Finland in the 2012-13 U18 World junior Championships</t>
    </r>
  </si>
  <si>
    <r>
      <rPr>
        <b/>
        <sz val="11"/>
        <rFont val="Calibri"/>
        <family val="2"/>
        <scheme val="minor"/>
      </rPr>
      <t>TRANSACTIONS:</t>
    </r>
    <r>
      <rPr>
        <sz val="11"/>
        <rFont val="Calibri"/>
        <family val="2"/>
        <scheme val="minor"/>
      </rPr>
      <t xml:space="preserve"> Selected by the Los Angeles Kings in the second-round (60th overall) in the 2014 NHL Entry Draft. Assigned to the Manchester Monarchs by the Ontario Reign (AHL) on October 7, 2015</t>
    </r>
  </si>
  <si>
    <r>
      <rPr>
        <b/>
        <sz val="11"/>
        <rFont val="Calibri"/>
        <family val="2"/>
        <scheme val="minor"/>
      </rPr>
      <t>CAREER HIGHLIGHTS:</t>
    </r>
    <r>
      <rPr>
        <sz val="11"/>
        <rFont val="Calibri"/>
        <family val="2"/>
        <scheme val="minor"/>
      </rPr>
      <t xml:space="preserve"> Played in 162 ECHL games (incl. playoffs)… Amassed 136 points (60g-76a-136pts)… Racked up 16 penalty minutes… Registered a plus/minus rating of plus-44… Played in 114 career NCC games for the University of Nebraska-Omaha… Collected 99 points (47g-52a-99pts)… Accumulated 32 penalty minutes… Registered a plus/minus rating of plus-1… Led team in scoring in 2011-12… Named an alternate captain in 2011-12</t>
    </r>
  </si>
  <si>
    <r>
      <rPr>
        <b/>
        <sz val="11"/>
        <rFont val="Calibri"/>
        <family val="2"/>
        <scheme val="minor"/>
      </rPr>
      <t>TRANSACTIONS:</t>
    </r>
    <r>
      <rPr>
        <sz val="11"/>
        <rFont val="Calibri"/>
        <family val="2"/>
        <scheme val="minor"/>
      </rPr>
      <t xml:space="preserve"> Assigned to the Manchester Monarchs by the Ontario Reign (AHL) on October 6, 2015</t>
    </r>
  </si>
  <si>
    <t>Michael HOUSER</t>
  </si>
  <si>
    <t>#29</t>
  </si>
  <si>
    <t>September 13, 1992</t>
  </si>
  <si>
    <t>Youngstown, OH</t>
  </si>
  <si>
    <t>London Knights</t>
  </si>
  <si>
    <r>
      <rPr>
        <b/>
        <sz val="11"/>
        <rFont val="Calibri"/>
        <family val="2"/>
        <scheme val="minor"/>
      </rPr>
      <t>2014-15 SEASON:</t>
    </r>
    <r>
      <rPr>
        <sz val="11"/>
        <rFont val="Calibri"/>
        <family val="2"/>
        <scheme val="minor"/>
      </rPr>
      <t xml:space="preserve">  Played in 68 games for the Ontario Reign (ECHL)… Registered 60 points (28g-32a-60pts)… Racked up eight penalty minutes… Totaled a plus/minus rating of plus-40… Played in 19 playoff games… Amassed 18 points (10g-8a-18pts)… Collected eight penalty minutes… Registered a plus/minus rating of plus-6… Played in 11 games for Olimpija Ljubljana
in Austria… Recorded six points (2g-4a-6pts)… Racked up eight penalty minutes… Registered a plus/minus rating of minus-2</t>
    </r>
  </si>
  <si>
    <r>
      <t xml:space="preserve">2014-15 SEASON: </t>
    </r>
    <r>
      <rPr>
        <sz val="11"/>
        <color theme="1"/>
        <rFont val="Calibri"/>
        <family val="2"/>
        <scheme val="minor"/>
      </rPr>
      <t>Played in 37 games for the San Antonio Rampage (AHL)…  Registered a 19-9-4 record, a 2.83 GAA, and a .900 save percentage</t>
    </r>
  </si>
  <si>
    <r>
      <rPr>
        <b/>
        <sz val="11"/>
        <color theme="1"/>
        <rFont val="Calibri"/>
        <family val="2"/>
        <scheme val="minor"/>
      </rPr>
      <t>CAREER HIGHLIGHTS:</t>
    </r>
    <r>
      <rPr>
        <sz val="12"/>
        <color theme="1"/>
        <rFont val="Calibri"/>
        <family val="2"/>
        <scheme val="minor"/>
      </rPr>
      <t xml:space="preserve"> Played in 65 career games for the San Antonio Rampage (AHL)… Registered a career record of 31-22-5… Collected 3 shutouts… Posted a 2.92 GAA and a .901 save percentage… Played in 41 games for the Cincinnati Cyclones (ECHL)… Recorded a 22-16-3 record… Collected 3 shutouts… Posted a 2.39 GAA and a .917 save percentage</t>
    </r>
  </si>
  <si>
    <r>
      <rPr>
        <b/>
        <sz val="11"/>
        <color theme="1"/>
        <rFont val="Calibri"/>
        <family val="2"/>
        <scheme val="minor"/>
      </rPr>
      <t>TRANSACTIONS:</t>
    </r>
    <r>
      <rPr>
        <sz val="12"/>
        <color theme="1"/>
        <rFont val="Calibri"/>
        <family val="2"/>
        <scheme val="minor"/>
      </rPr>
      <t xml:space="preserve"> Assigned to the Manchester Monarchs by Ontario Reign (AHL) on October 15, 2015</t>
    </r>
  </si>
  <si>
    <r>
      <t>2014-15 SEASON:</t>
    </r>
    <r>
      <rPr>
        <sz val="11"/>
        <color theme="1"/>
        <rFont val="Calibri"/>
        <family val="2"/>
        <scheme val="minor"/>
      </rPr>
      <t xml:space="preserve"> Played in 31 games for Union College (NCAA)… Registered a 16-15-0 record… Posted a 2.31 GAA… Recorded a .920 save percentage</t>
    </r>
  </si>
  <si>
    <r>
      <rPr>
        <b/>
        <sz val="11"/>
        <color theme="1"/>
        <rFont val="Calibri"/>
        <family val="2"/>
        <scheme val="minor"/>
      </rPr>
      <t>CAREER HIGHLIGHTS:</t>
    </r>
    <r>
      <rPr>
        <sz val="12"/>
        <color theme="1"/>
        <rFont val="Calibri"/>
        <family val="2"/>
        <scheme val="minor"/>
      </rPr>
      <t xml:space="preserve"> Played in 90 career games for Union College (NCAA) from 2011-15… Registered a career record of 53-24-6… Collected 11 shutouts… Posted a 2.12 GAA and a .924 save percentage… Won a National Championship with Union College (NCAA) in 2013-14… Named NCAA Goaltender of the year (ECAC) in 2013-14</t>
    </r>
  </si>
  <si>
    <r>
      <rPr>
        <b/>
        <sz val="11"/>
        <color theme="1"/>
        <rFont val="Calibri"/>
        <family val="2"/>
        <scheme val="minor"/>
      </rPr>
      <t>TRANSACTIONS:</t>
    </r>
    <r>
      <rPr>
        <sz val="12"/>
        <color theme="1"/>
        <rFont val="Calibri"/>
        <family val="2"/>
        <scheme val="minor"/>
      </rPr>
      <t xml:space="preserve"> Assigned to the Manchester Monarchs from the Portland Pirates (AHL) on October 4, 2015</t>
    </r>
  </si>
  <si>
    <t>Forward</t>
  </si>
  <si>
    <t>Josh BROWN</t>
  </si>
  <si>
    <t>#3</t>
  </si>
  <si>
    <t>London, ontario</t>
  </si>
  <si>
    <t>215 lbs</t>
  </si>
  <si>
    <t>January 21, 1994</t>
  </si>
  <si>
    <t>201-11</t>
  </si>
  <si>
    <t>Whitby Fury</t>
  </si>
  <si>
    <t>Oshawa Generals</t>
  </si>
  <si>
    <r>
      <rPr>
        <b/>
        <sz val="11"/>
        <rFont val="Calibri"/>
        <family val="2"/>
        <scheme val="minor"/>
      </rPr>
      <t>2014-15 SEASON:</t>
    </r>
    <r>
      <rPr>
        <sz val="11"/>
        <rFont val="Calibri"/>
        <family val="2"/>
        <scheme val="minor"/>
      </rPr>
      <t xml:space="preserve">  Played in 60 games for the Oshawa Generals of the Ontario Hockey League (OHL)… Amassed 21 points (6g-15a-21pts)… Racked up 92 penalty minutes… Posted a plus/minus rating of plus-49. Played in 16 playoff games… Collected two points (1g-1a-2pts)… Recorded 26 penalty minutes… Registered a plus/minus rating of even</t>
    </r>
  </si>
  <si>
    <r>
      <rPr>
        <b/>
        <sz val="11"/>
        <rFont val="Calibri"/>
        <family val="2"/>
        <scheme val="minor"/>
      </rPr>
      <t>CAREER HIGHLIGHTS:</t>
    </r>
    <r>
      <rPr>
        <sz val="11"/>
        <rFont val="Calibri"/>
        <family val="2"/>
        <scheme val="minor"/>
      </rPr>
      <t xml:space="preserve"> Played in 230 games for Oshawa in the OHL from 2011-2015… Tallied 53 points (8g-45a-53pts)… Racked up 303 penalty minutes… Posted a plus/minus rating of plus-64. Captained the Generals from 2013-15… Led all players in plus/minus rating in 2014-15 (plus-49)</t>
    </r>
  </si>
  <si>
    <r>
      <t xml:space="preserve">TRANSACTIONS: </t>
    </r>
    <r>
      <rPr>
        <sz val="11"/>
        <rFont val="Calibri"/>
        <family val="2"/>
        <scheme val="minor"/>
      </rPr>
      <t>Selected by the Florida Panthers in the sixth-round (152nd overall) in the 2013 NHL Entry Draft. Assigned to Manchester on October 21, 2015</t>
    </r>
  </si>
  <si>
    <t>Danick PAQUETTE</t>
  </si>
  <si>
    <t>Montreal, Quebec</t>
  </si>
  <si>
    <t>July 17, 1990</t>
  </si>
  <si>
    <t>210 lbs</t>
  </si>
  <si>
    <r>
      <rPr>
        <b/>
        <sz val="11"/>
        <rFont val="Calibri"/>
        <family val="2"/>
        <scheme val="minor"/>
      </rPr>
      <t>2014-15 SEASON:</t>
    </r>
    <r>
      <rPr>
        <sz val="11"/>
        <rFont val="Calibri"/>
        <family val="2"/>
        <scheme val="minor"/>
      </rPr>
      <t xml:space="preserve"> </t>
    </r>
  </si>
  <si>
    <t>CAREER HIGHLIGHTS:</t>
  </si>
  <si>
    <t>#47</t>
  </si>
  <si>
    <t>Lewiston MAINEiacs</t>
  </si>
  <si>
    <t>Chicago Wolves</t>
  </si>
  <si>
    <t>Quebec Remparts</t>
  </si>
  <si>
    <t>Utah Grizzlies</t>
  </si>
  <si>
    <t>Chicago Express</t>
  </si>
  <si>
    <t>Reading Royals</t>
  </si>
  <si>
    <t>Missouri Mavericks</t>
  </si>
  <si>
    <t>QMJHL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</si>
</sst>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36"/>
      <name val="Calibri"/>
      <family val="2"/>
      <scheme val="minor"/>
    </font>
    <font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theme="1"/>
      </patternFill>
    </fill>
  </fills>
  <borders count="1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5" fontId="6" fillId="0" borderId="0" xfId="0" quotePrefix="1" applyNumberFormat="1" applyFont="1"/>
    <xf numFmtId="15" fontId="5" fillId="0" borderId="0" xfId="0" applyNumberFormat="1" applyFont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7" fillId="0" borderId="0" xfId="0" applyFont="1" applyBorder="1"/>
    <xf numFmtId="0" fontId="11" fillId="0" borderId="0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0" xfId="0" applyFont="1"/>
    <xf numFmtId="0" fontId="11" fillId="0" borderId="10" xfId="0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9" fillId="0" borderId="0" xfId="0" quotePrefix="1" applyFont="1"/>
    <xf numFmtId="15" fontId="0" fillId="0" borderId="0" xfId="0" applyNumberFormat="1"/>
    <xf numFmtId="0" fontId="13" fillId="3" borderId="11" xfId="0" applyFont="1" applyFill="1" applyBorder="1"/>
    <xf numFmtId="0" fontId="13" fillId="3" borderId="12" xfId="0" applyFont="1" applyFill="1" applyBorder="1"/>
    <xf numFmtId="0" fontId="13" fillId="3" borderId="13" xfId="0" applyFont="1" applyFill="1" applyBorder="1"/>
    <xf numFmtId="0" fontId="0" fillId="0" borderId="16" xfId="0" applyBorder="1"/>
    <xf numFmtId="2" fontId="0" fillId="0" borderId="0" xfId="0" applyNumberFormat="1"/>
    <xf numFmtId="164" fontId="0" fillId="0" borderId="0" xfId="0" applyNumberFormat="1"/>
    <xf numFmtId="0" fontId="14" fillId="0" borderId="0" xfId="0" applyFont="1"/>
    <xf numFmtId="2" fontId="14" fillId="0" borderId="0" xfId="0" applyNumberFormat="1" applyFont="1"/>
    <xf numFmtId="164" fontId="14" fillId="0" borderId="0" xfId="0" applyNumberFormat="1" applyFont="1"/>
    <xf numFmtId="0" fontId="14" fillId="0" borderId="8" xfId="0" applyFont="1" applyBorder="1"/>
    <xf numFmtId="2" fontId="14" fillId="0" borderId="8" xfId="0" applyNumberFormat="1" applyFont="1" applyBorder="1"/>
    <xf numFmtId="164" fontId="14" fillId="0" borderId="8" xfId="0" applyNumberFormat="1" applyFont="1" applyBorder="1"/>
    <xf numFmtId="0" fontId="3" fillId="0" borderId="0" xfId="0" applyFont="1"/>
    <xf numFmtId="2" fontId="3" fillId="0" borderId="0" xfId="0" applyNumberFormat="1" applyFont="1"/>
    <xf numFmtId="164" fontId="3" fillId="0" borderId="0" xfId="0" applyNumberFormat="1" applyFont="1"/>
    <xf numFmtId="0" fontId="0" fillId="0" borderId="0" xfId="0" applyFont="1"/>
    <xf numFmtId="0" fontId="18" fillId="0" borderId="0" xfId="0" applyFont="1"/>
    <xf numFmtId="2" fontId="0" fillId="0" borderId="0" xfId="0" applyNumberFormat="1" applyFont="1"/>
    <xf numFmtId="164" fontId="0" fillId="0" borderId="0" xfId="0" applyNumberFormat="1" applyFont="1"/>
    <xf numFmtId="0" fontId="6" fillId="0" borderId="0" xfId="0" applyFont="1"/>
    <xf numFmtId="0" fontId="6" fillId="0" borderId="0" xfId="0" applyFont="1"/>
    <xf numFmtId="0" fontId="19" fillId="0" borderId="0" xfId="0" applyFont="1"/>
    <xf numFmtId="0" fontId="20" fillId="0" borderId="0" xfId="0" applyFont="1"/>
    <xf numFmtId="15" fontId="7" fillId="0" borderId="0" xfId="0" applyNumberFormat="1" applyFont="1"/>
    <xf numFmtId="0" fontId="2" fillId="0" borderId="0" xfId="0" applyFont="1"/>
    <xf numFmtId="0" fontId="22" fillId="0" borderId="0" xfId="0" applyFont="1"/>
    <xf numFmtId="0" fontId="21" fillId="0" borderId="5" xfId="0" applyFont="1" applyBorder="1"/>
    <xf numFmtId="0" fontId="21" fillId="0" borderId="6" xfId="0" applyFont="1" applyBorder="1"/>
    <xf numFmtId="0" fontId="21" fillId="0" borderId="7" xfId="0" applyFont="1" applyBorder="1"/>
    <xf numFmtId="0" fontId="6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13" fillId="3" borderId="14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 wrapText="1"/>
    </xf>
  </cellXfs>
  <cellStyles count="1">
    <cellStyle name="Normal" xfId="0" builtinId="0"/>
  </cellStyles>
  <dxfs count="329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</dxf>
    <dxf>
      <numFmt numFmtId="2" formatCode="0.00"/>
    </dxf>
    <dxf>
      <border>
        <bottom style="thin">
          <color indexed="64"/>
        </bottom>
      </border>
    </dxf>
    <dxf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numFmt numFmtId="2" formatCode="0.00"/>
    </dxf>
    <dxf>
      <border>
        <bottom style="thin">
          <color indexed="64"/>
        </bottom>
      </border>
    </dxf>
    <dxf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375860" displayName="Table375860" ref="A9:H21" totalsRowShown="0" headerRowDxfId="328" dataDxfId="327">
  <autoFilter ref="A9:H21"/>
  <tableColumns count="8">
    <tableColumn id="1" name="Season" dataDxfId="326"/>
    <tableColumn id="2" name="Team" dataDxfId="325"/>
    <tableColumn id="3" name="Lge" dataDxfId="324"/>
    <tableColumn id="4" name="GP" dataDxfId="323"/>
    <tableColumn id="5" name="G" dataDxfId="322"/>
    <tableColumn id="6" name="A" dataDxfId="321"/>
    <tableColumn id="7" name="Pts" dataDxfId="320"/>
    <tableColumn id="8" name="PIM" dataDxfId="319"/>
  </tableColumns>
  <tableStyleInfo name="TableStyleMedium15" showFirstColumn="0" showLastColumn="0" showRowStripes="1" showColumnStripes="0"/>
</table>
</file>

<file path=xl/tables/table10.xml><?xml version="1.0" encoding="utf-8"?>
<table xmlns="http://schemas.openxmlformats.org/spreadsheetml/2006/main" id="20" name="Table385961133441434751" displayName="Table385961133441434751" ref="I111:M120" totalsRowShown="0" headerRowDxfId="250" dataDxfId="249">
  <autoFilter ref="I111:M120"/>
  <tableColumns count="5">
    <tableColumn id="1" name="GP" dataDxfId="248"/>
    <tableColumn id="2" name="G" dataDxfId="247"/>
    <tableColumn id="3" name="A" dataDxfId="246"/>
    <tableColumn id="4" name="Pts" dataDxfId="245"/>
    <tableColumn id="5" name="PIM" dataDxfId="244"/>
  </tableColumns>
  <tableStyleInfo name="TableStyleMedium15" showFirstColumn="0" showLastColumn="0" showRowStripes="1" showColumnStripes="0"/>
</table>
</file>

<file path=xl/tables/table11.xml><?xml version="1.0" encoding="utf-8"?>
<table xmlns="http://schemas.openxmlformats.org/spreadsheetml/2006/main" id="21" name="Table375860623404246502" displayName="Table375860623404246502" ref="A131:H145" totalsRowShown="0" headerRowDxfId="243" dataDxfId="242">
  <autoFilter ref="A131:H145"/>
  <tableColumns count="8">
    <tableColumn id="1" name="Season" dataDxfId="241"/>
    <tableColumn id="2" name="Team" dataDxfId="240"/>
    <tableColumn id="3" name="Lge" dataDxfId="239"/>
    <tableColumn id="4" name="GP" dataDxfId="238"/>
    <tableColumn id="5" name="G" dataDxfId="237"/>
    <tableColumn id="6" name="A" dataDxfId="236"/>
    <tableColumn id="7" name="Pts" dataDxfId="235"/>
    <tableColumn id="8" name="PIM" dataDxfId="234"/>
  </tableColumns>
  <tableStyleInfo name="TableStyleMedium15" showFirstColumn="0" showLastColumn="0" showRowStripes="1" showColumnStripes="0"/>
</table>
</file>

<file path=xl/tables/table12.xml><?xml version="1.0" encoding="utf-8"?>
<table xmlns="http://schemas.openxmlformats.org/spreadsheetml/2006/main" id="22" name="Table3859611334414347513" displayName="Table3859611334414347513" ref="I131:M145" totalsRowShown="0" headerRowDxfId="233" dataDxfId="232">
  <autoFilter ref="I131:M145"/>
  <tableColumns count="5">
    <tableColumn id="1" name="GP" dataDxfId="231"/>
    <tableColumn id="2" name="G" dataDxfId="230"/>
    <tableColumn id="3" name="A" dataDxfId="229"/>
    <tableColumn id="4" name="Pts" dataDxfId="228"/>
    <tableColumn id="5" name="PIM" dataDxfId="227"/>
  </tableColumns>
  <tableStyleInfo name="TableStyleMedium15" showFirstColumn="0" showLastColumn="0" showRowStripes="1" showColumnStripes="0"/>
</table>
</file>

<file path=xl/tables/table13.xml><?xml version="1.0" encoding="utf-8"?>
<table xmlns="http://schemas.openxmlformats.org/spreadsheetml/2006/main" id="23" name="Table37586062340424650254" displayName="Table37586062340424650254" ref="A156:H171" totalsRowShown="0" headerRowDxfId="226" dataDxfId="225">
  <autoFilter ref="A156:H171"/>
  <tableColumns count="8">
    <tableColumn id="1" name="Season" dataDxfId="224"/>
    <tableColumn id="2" name="Team" dataDxfId="223"/>
    <tableColumn id="3" name="Lge" dataDxfId="222"/>
    <tableColumn id="4" name="GP" dataDxfId="221"/>
    <tableColumn id="5" name="G" dataDxfId="220"/>
    <tableColumn id="6" name="A" dataDxfId="219"/>
    <tableColumn id="7" name="Pts" dataDxfId="218"/>
    <tableColumn id="8" name="PIM" dataDxfId="217"/>
  </tableColumns>
  <tableStyleInfo name="TableStyleMedium15" showFirstColumn="0" showLastColumn="0" showRowStripes="1" showColumnStripes="0"/>
</table>
</file>

<file path=xl/tables/table14.xml><?xml version="1.0" encoding="utf-8"?>
<table xmlns="http://schemas.openxmlformats.org/spreadsheetml/2006/main" id="24" name="Table385961133441434751378" displayName="Table385961133441434751378" ref="I156:M171" totalsRowShown="0" headerRowDxfId="216" dataDxfId="215">
  <autoFilter ref="I156:M171"/>
  <tableColumns count="5">
    <tableColumn id="1" name="GP" dataDxfId="214"/>
    <tableColumn id="2" name="G" dataDxfId="213"/>
    <tableColumn id="3" name="A" dataDxfId="212"/>
    <tableColumn id="4" name="Pts" dataDxfId="211"/>
    <tableColumn id="5" name="PIM" dataDxfId="210"/>
  </tableColumns>
  <tableStyleInfo name="TableStyleMedium15" showFirstColumn="0" showLastColumn="0" showRowStripes="1" showColumnStripes="0"/>
</table>
</file>

<file path=xl/tables/table15.xml><?xml version="1.0" encoding="utf-8"?>
<table xmlns="http://schemas.openxmlformats.org/spreadsheetml/2006/main" id="25" name="Table3758606234042465025" displayName="Table3758606234042465025" ref="A182:H194" totalsRowShown="0" headerRowDxfId="209" dataDxfId="208">
  <autoFilter ref="A182:H194"/>
  <tableColumns count="8">
    <tableColumn id="1" name="Season" dataDxfId="207"/>
    <tableColumn id="2" name="Team" dataDxfId="206"/>
    <tableColumn id="3" name="Lge" dataDxfId="205"/>
    <tableColumn id="4" name="GP" dataDxfId="204"/>
    <tableColumn id="5" name="G" dataDxfId="203"/>
    <tableColumn id="6" name="A" dataDxfId="202"/>
    <tableColumn id="7" name="Pts" dataDxfId="201"/>
    <tableColumn id="8" name="PIM" dataDxfId="200"/>
  </tableColumns>
  <tableStyleInfo name="TableStyleMedium15" showFirstColumn="0" showLastColumn="0" showRowStripes="1" showColumnStripes="0"/>
</table>
</file>

<file path=xl/tables/table16.xml><?xml version="1.0" encoding="utf-8"?>
<table xmlns="http://schemas.openxmlformats.org/spreadsheetml/2006/main" id="26" name="Table38596113344143475137" displayName="Table38596113344143475137" ref="I182:M194" totalsRowShown="0" headerRowDxfId="199" dataDxfId="198">
  <autoFilter ref="I182:M194"/>
  <tableColumns count="5">
    <tableColumn id="1" name="GP" dataDxfId="197"/>
    <tableColumn id="2" name="G" dataDxfId="196"/>
    <tableColumn id="3" name="A" dataDxfId="195"/>
    <tableColumn id="4" name="Pts" dataDxfId="194"/>
    <tableColumn id="5" name="PIM" dataDxfId="193"/>
  </tableColumns>
  <tableStyleInfo name="TableStyleMedium15" showFirstColumn="0" showLastColumn="0" showRowStripes="1" showColumnStripes="0"/>
</table>
</file>

<file path=xl/tables/table17.xml><?xml version="1.0" encoding="utf-8"?>
<table xmlns="http://schemas.openxmlformats.org/spreadsheetml/2006/main" id="27" name="Table375860623404246502510" displayName="Table375860623404246502510" ref="A205:H216" totalsRowShown="0" headerRowDxfId="192" dataDxfId="191">
  <autoFilter ref="A205:H216"/>
  <tableColumns count="8">
    <tableColumn id="1" name="Season" dataDxfId="190"/>
    <tableColumn id="2" name="Team" dataDxfId="189"/>
    <tableColumn id="3" name="Lge" dataDxfId="188"/>
    <tableColumn id="4" name="GP" dataDxfId="187"/>
    <tableColumn id="5" name="G" dataDxfId="186"/>
    <tableColumn id="6" name="A" dataDxfId="185"/>
    <tableColumn id="7" name="Pts" dataDxfId="184"/>
    <tableColumn id="8" name="PIM" dataDxfId="183"/>
  </tableColumns>
  <tableStyleInfo name="TableStyleMedium15" showFirstColumn="0" showLastColumn="0" showRowStripes="1" showColumnStripes="0"/>
</table>
</file>

<file path=xl/tables/table18.xml><?xml version="1.0" encoding="utf-8"?>
<table xmlns="http://schemas.openxmlformats.org/spreadsheetml/2006/main" id="28" name="Table3859611334414347513711" displayName="Table3859611334414347513711" ref="I205:M216" totalsRowShown="0" headerRowDxfId="182" dataDxfId="181">
  <autoFilter ref="I205:M216"/>
  <tableColumns count="5">
    <tableColumn id="1" name="GP" dataDxfId="180"/>
    <tableColumn id="2" name="G" dataDxfId="179"/>
    <tableColumn id="3" name="A" dataDxfId="178"/>
    <tableColumn id="4" name="Pts" dataDxfId="177"/>
    <tableColumn id="5" name="PIM" dataDxfId="176"/>
  </tableColumns>
  <tableStyleInfo name="TableStyleMedium15" showFirstColumn="0" showLastColumn="0" showRowStripes="1" showColumnStripes="0"/>
</table>
</file>

<file path=xl/tables/table19.xml><?xml version="1.0" encoding="utf-8"?>
<table xmlns="http://schemas.openxmlformats.org/spreadsheetml/2006/main" id="29" name="Table37586062340424612" displayName="Table37586062340424612" ref="A245:H265" totalsRowShown="0" headerRowDxfId="175" dataDxfId="174">
  <autoFilter ref="A245:H265"/>
  <tableColumns count="8">
    <tableColumn id="1" name="Season" dataDxfId="173"/>
    <tableColumn id="2" name="Team" dataDxfId="172"/>
    <tableColumn id="3" name="Lge" dataDxfId="171"/>
    <tableColumn id="4" name="GP" dataDxfId="170"/>
    <tableColumn id="5" name="G" dataDxfId="169"/>
    <tableColumn id="6" name="A" dataDxfId="168"/>
    <tableColumn id="7" name="Pts" dataDxfId="167"/>
    <tableColumn id="8" name="PIM" dataDxfId="166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Table385961" displayName="Table385961" ref="I9:M21" totalsRowShown="0" headerRowDxfId="318" dataDxfId="317">
  <autoFilter ref="I9:M21"/>
  <tableColumns count="5">
    <tableColumn id="1" name="GP" dataDxfId="316"/>
    <tableColumn id="2" name="G" dataDxfId="315"/>
    <tableColumn id="3" name="A" dataDxfId="314"/>
    <tableColumn id="4" name="Pts" dataDxfId="313"/>
    <tableColumn id="5" name="PIM" dataDxfId="312"/>
  </tableColumns>
  <tableStyleInfo name="TableStyleMedium15" showFirstColumn="0" showLastColumn="0" showRowStripes="1" showColumnStripes="0"/>
</table>
</file>

<file path=xl/tables/table20.xml><?xml version="1.0" encoding="utf-8"?>
<table xmlns="http://schemas.openxmlformats.org/spreadsheetml/2006/main" id="30" name="Table385961133441434714" displayName="Table385961133441434714" ref="I245:M265" totalsRowShown="0" headerRowDxfId="165" dataDxfId="164">
  <autoFilter ref="I245:M265"/>
  <tableColumns count="5">
    <tableColumn id="1" name="GP" dataDxfId="163"/>
    <tableColumn id="2" name="G" dataDxfId="162"/>
    <tableColumn id="3" name="A" dataDxfId="161"/>
    <tableColumn id="4" name="Pts" dataDxfId="160"/>
    <tableColumn id="5" name="PIM" dataDxfId="159"/>
  </tableColumns>
  <tableStyleInfo name="TableStyleMedium15" showFirstColumn="0" showLastColumn="0" showRowStripes="1" showColumnStripes="0"/>
</table>
</file>

<file path=xl/tables/table21.xml><?xml version="1.0" encoding="utf-8"?>
<table xmlns="http://schemas.openxmlformats.org/spreadsheetml/2006/main" id="31" name="Table37586062340424650251015" displayName="Table37586062340424650251015" ref="A276:H287" totalsRowShown="0" headerRowDxfId="158" dataDxfId="157">
  <autoFilter ref="A276:H287"/>
  <tableColumns count="8">
    <tableColumn id="1" name="Season" dataDxfId="156"/>
    <tableColumn id="2" name="Team" dataDxfId="155"/>
    <tableColumn id="3" name="Lge" dataDxfId="154"/>
    <tableColumn id="4" name="GP" dataDxfId="153"/>
    <tableColumn id="5" name="G" dataDxfId="152"/>
    <tableColumn id="6" name="A" dataDxfId="151"/>
    <tableColumn id="7" name="Pts" dataDxfId="150"/>
    <tableColumn id="8" name="PIM" dataDxfId="149"/>
  </tableColumns>
  <tableStyleInfo name="TableStyleMedium15" showFirstColumn="0" showLastColumn="0" showRowStripes="1" showColumnStripes="0"/>
</table>
</file>

<file path=xl/tables/table22.xml><?xml version="1.0" encoding="utf-8"?>
<table xmlns="http://schemas.openxmlformats.org/spreadsheetml/2006/main" id="32" name="Table385961133441434751371116" displayName="Table385961133441434751371116" ref="I276:M287" totalsRowShown="0" headerRowDxfId="148" dataDxfId="147">
  <autoFilter ref="I276:M287"/>
  <tableColumns count="5">
    <tableColumn id="1" name="GP" dataDxfId="146"/>
    <tableColumn id="2" name="G" dataDxfId="145"/>
    <tableColumn id="3" name="A" dataDxfId="144"/>
    <tableColumn id="4" name="Pts" dataDxfId="143"/>
    <tableColumn id="5" name="PIM" dataDxfId="142"/>
  </tableColumns>
  <tableStyleInfo name="TableStyleMedium15" showFirstColumn="0" showLastColumn="0" showRowStripes="1" showColumnStripes="0"/>
</table>
</file>

<file path=xl/tables/table23.xml><?xml version="1.0" encoding="utf-8"?>
<table xmlns="http://schemas.openxmlformats.org/spreadsheetml/2006/main" id="33" name="Table3758606234042461217" displayName="Table3758606234042461217" ref="A298:H314" totalsRowShown="0" headerRowDxfId="141" dataDxfId="140">
  <autoFilter ref="A298:H314"/>
  <tableColumns count="8">
    <tableColumn id="1" name="Season" dataDxfId="139"/>
    <tableColumn id="2" name="Team" dataDxfId="138"/>
    <tableColumn id="3" name="Lge" dataDxfId="137"/>
    <tableColumn id="4" name="GP" dataDxfId="136"/>
    <tableColumn id="5" name="G" dataDxfId="135"/>
    <tableColumn id="6" name="A" dataDxfId="134"/>
    <tableColumn id="7" name="Pts" dataDxfId="133"/>
    <tableColumn id="8" name="PIM" dataDxfId="132"/>
  </tableColumns>
  <tableStyleInfo name="TableStyleMedium15" showFirstColumn="0" showLastColumn="0" showRowStripes="1" showColumnStripes="0"/>
</table>
</file>

<file path=xl/tables/table24.xml><?xml version="1.0" encoding="utf-8"?>
<table xmlns="http://schemas.openxmlformats.org/spreadsheetml/2006/main" id="34" name="Table38596113344143471418" displayName="Table38596113344143471418" ref="I298:M314" totalsRowShown="0" headerRowDxfId="131" dataDxfId="130">
  <autoFilter ref="I298:M314"/>
  <tableColumns count="5">
    <tableColumn id="1" name="GP" dataDxfId="129"/>
    <tableColumn id="2" name="G" dataDxfId="128"/>
    <tableColumn id="3" name="A" dataDxfId="127"/>
    <tableColumn id="4" name="Pts" dataDxfId="126"/>
    <tableColumn id="5" name="PIM" dataDxfId="125"/>
  </tableColumns>
  <tableStyleInfo name="TableStyleMedium15" showFirstColumn="0" showLastColumn="0" showRowStripes="1" showColumnStripes="0"/>
</table>
</file>

<file path=xl/tables/table25.xml><?xml version="1.0" encoding="utf-8"?>
<table xmlns="http://schemas.openxmlformats.org/spreadsheetml/2006/main" id="45" name="Table375860633" displayName="Table375860633" ref="A227:H234" totalsRowShown="0" headerRowDxfId="124" dataDxfId="123">
  <autoFilter ref="A227:H234"/>
  <tableColumns count="8">
    <tableColumn id="1" name="Season" dataDxfId="122"/>
    <tableColumn id="2" name="Team" dataDxfId="121"/>
    <tableColumn id="3" name="Lge" dataDxfId="120"/>
    <tableColumn id="4" name="GP" dataDxfId="119"/>
    <tableColumn id="5" name="G" dataDxfId="118"/>
    <tableColumn id="6" name="A" dataDxfId="117"/>
    <tableColumn id="7" name="Pts" dataDxfId="116"/>
    <tableColumn id="8" name="PIM" dataDxfId="115"/>
  </tableColumns>
  <tableStyleInfo name="TableStyleMedium15" showFirstColumn="0" showLastColumn="0" showRowStripes="1" showColumnStripes="0"/>
</table>
</file>

<file path=xl/tables/table26.xml><?xml version="1.0" encoding="utf-8"?>
<table xmlns="http://schemas.openxmlformats.org/spreadsheetml/2006/main" id="46" name="Table3859611339" displayName="Table3859611339" ref="I227:M234" totalsRowShown="0" headerRowDxfId="114" dataDxfId="113">
  <autoFilter ref="I227:M234"/>
  <tableColumns count="5">
    <tableColumn id="1" name="GP" dataDxfId="112"/>
    <tableColumn id="2" name="G" dataDxfId="111"/>
    <tableColumn id="3" name="A" dataDxfId="110"/>
    <tableColumn id="4" name="Pts" dataDxfId="109"/>
    <tableColumn id="5" name="PIM" dataDxfId="108"/>
  </tableColumns>
  <tableStyleInfo name="TableStyleMedium15" showFirstColumn="0" showLastColumn="0" showRowStripes="1" showColumnStripes="0"/>
</table>
</file>

<file path=xl/tables/table27.xml><?xml version="1.0" encoding="utf-8"?>
<table xmlns="http://schemas.openxmlformats.org/spreadsheetml/2006/main" id="47" name="Table37586062340424650251020" displayName="Table37586062340424650251020" ref="A325:H337" totalsRowShown="0" headerRowDxfId="107" dataDxfId="106">
  <autoFilter ref="A325:H337"/>
  <tableColumns count="8">
    <tableColumn id="1" name="Season" dataDxfId="105"/>
    <tableColumn id="2" name="Team" dataDxfId="104"/>
    <tableColumn id="3" name="Lge" dataDxfId="103"/>
    <tableColumn id="4" name="GP" dataDxfId="102"/>
    <tableColumn id="5" name="G" dataDxfId="101"/>
    <tableColumn id="6" name="A" dataDxfId="100"/>
    <tableColumn id="7" name="Pts" dataDxfId="99"/>
    <tableColumn id="8" name="PIM" dataDxfId="98"/>
  </tableColumns>
  <tableStyleInfo name="TableStyleMedium15" showFirstColumn="0" showLastColumn="0" showRowStripes="1" showColumnStripes="0"/>
</table>
</file>

<file path=xl/tables/table28.xml><?xml version="1.0" encoding="utf-8"?>
<table xmlns="http://schemas.openxmlformats.org/spreadsheetml/2006/main" id="48" name="Table385961133441434751371121" displayName="Table385961133441434751371121" ref="I325:M337" totalsRowShown="0" headerRowDxfId="97" dataDxfId="96">
  <autoFilter ref="I325:M337"/>
  <tableColumns count="5">
    <tableColumn id="1" name="GP" dataDxfId="95"/>
    <tableColumn id="2" name="G" dataDxfId="94"/>
    <tableColumn id="3" name="A" dataDxfId="93"/>
    <tableColumn id="4" name="Pts" dataDxfId="92"/>
    <tableColumn id="5" name="PIM" dataDxfId="91"/>
  </tableColumns>
  <tableStyleInfo name="TableStyleMedium15" showFirstColumn="0" showLastColumn="0" showRowStripes="1" showColumnStripes="0"/>
</table>
</file>

<file path=xl/tables/table29.xml><?xml version="1.0" encoding="utf-8"?>
<table xmlns="http://schemas.openxmlformats.org/spreadsheetml/2006/main" id="49" name="Table3758606234042465025101522" displayName="Table3758606234042465025101522" ref="A348:H359" totalsRowShown="0" headerRowDxfId="90" dataDxfId="89">
  <autoFilter ref="A348:H359"/>
  <tableColumns count="8">
    <tableColumn id="1" name="Season" dataDxfId="88"/>
    <tableColumn id="2" name="Team" dataDxfId="87"/>
    <tableColumn id="3" name="Lge" dataDxfId="86"/>
    <tableColumn id="4" name="GP" dataDxfId="85"/>
    <tableColumn id="5" name="G" dataDxfId="84"/>
    <tableColumn id="6" name="A" dataDxfId="83"/>
    <tableColumn id="7" name="Pts" dataDxfId="82"/>
    <tableColumn id="8" name="PIM" dataDxfId="81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5" name="Table37586062340" displayName="Table37586062340" ref="A33:H47" totalsRowShown="0" headerRowDxfId="311" dataDxfId="310">
  <autoFilter ref="A33:H47"/>
  <tableColumns count="8">
    <tableColumn id="1" name="Season" dataDxfId="309"/>
    <tableColumn id="2" name="Team" dataDxfId="308"/>
    <tableColumn id="3" name="Lge" dataDxfId="307"/>
    <tableColumn id="4" name="GP" dataDxfId="306"/>
    <tableColumn id="5" name="G" dataDxfId="305"/>
    <tableColumn id="6" name="A" dataDxfId="304"/>
    <tableColumn id="7" name="Pts" dataDxfId="303"/>
    <tableColumn id="8" name="PIM" dataDxfId="302"/>
  </tableColumns>
  <tableStyleInfo name="TableStyleMedium15" showFirstColumn="0" showLastColumn="0" showRowStripes="1" showColumnStripes="0"/>
</table>
</file>

<file path=xl/tables/table30.xml><?xml version="1.0" encoding="utf-8"?>
<table xmlns="http://schemas.openxmlformats.org/spreadsheetml/2006/main" id="50" name="Table38596113344143475137111624" displayName="Table38596113344143475137111624" ref="I348:M359" totalsRowShown="0" headerRowDxfId="80" dataDxfId="79">
  <autoFilter ref="I348:M359"/>
  <tableColumns count="5">
    <tableColumn id="1" name="GP" dataDxfId="78"/>
    <tableColumn id="2" name="G" dataDxfId="77"/>
    <tableColumn id="3" name="A" dataDxfId="76"/>
    <tableColumn id="4" name="Pts" dataDxfId="75"/>
    <tableColumn id="5" name="PIM" dataDxfId="74"/>
  </tableColumns>
  <tableStyleInfo name="TableStyleMedium15" showFirstColumn="0" showLastColumn="0" showRowStripes="1" showColumnStripes="0"/>
</table>
</file>

<file path=xl/tables/table31.xml><?xml version="1.0" encoding="utf-8"?>
<table xmlns="http://schemas.openxmlformats.org/spreadsheetml/2006/main" id="53" name="Table375860623404246121727" displayName="Table375860623404246121727" ref="A372:H387" totalsRowShown="0" headerRowDxfId="73" dataDxfId="72">
  <autoFilter ref="A372:H387"/>
  <tableColumns count="8">
    <tableColumn id="1" name="Season" dataDxfId="71"/>
    <tableColumn id="2" name="Team" dataDxfId="70"/>
    <tableColumn id="3" name="Lge" dataDxfId="69"/>
    <tableColumn id="4" name="GP" dataDxfId="68"/>
    <tableColumn id="5" name="G" dataDxfId="67"/>
    <tableColumn id="6" name="A" dataDxfId="66"/>
    <tableColumn id="7" name="Pts" dataDxfId="65"/>
    <tableColumn id="8" name="PIM" dataDxfId="64"/>
  </tableColumns>
  <tableStyleInfo name="TableStyleMedium15" showFirstColumn="0" showLastColumn="0" showRowStripes="1" showColumnStripes="0"/>
</table>
</file>

<file path=xl/tables/table32.xml><?xml version="1.0" encoding="utf-8"?>
<table xmlns="http://schemas.openxmlformats.org/spreadsheetml/2006/main" id="54" name="Table3859611334414347141828" displayName="Table3859611334414347141828" ref="I372:M387" totalsRowShown="0" headerRowDxfId="63" dataDxfId="62">
  <autoFilter ref="I372:M387"/>
  <tableColumns count="5">
    <tableColumn id="1" name="GP" dataDxfId="61"/>
    <tableColumn id="2" name="G" dataDxfId="60"/>
    <tableColumn id="3" name="A" dataDxfId="59"/>
    <tableColumn id="4" name="Pts" dataDxfId="58"/>
    <tableColumn id="5" name="PIM" dataDxfId="57"/>
  </tableColumns>
  <tableStyleInfo name="TableStyleMedium15" showFirstColumn="0" showLastColumn="0" showRowStripes="1" showColumnStripes="0"/>
</table>
</file>

<file path=xl/tables/table33.xml><?xml version="1.0" encoding="utf-8"?>
<table xmlns="http://schemas.openxmlformats.org/spreadsheetml/2006/main" id="55" name="Table37586062340424612172729" displayName="Table37586062340424612172729" ref="A398:H411" totalsRowShown="0" headerRowDxfId="56" dataDxfId="55">
  <autoFilter ref="A398:H411"/>
  <tableColumns count="8">
    <tableColumn id="1" name="Season" dataDxfId="54"/>
    <tableColumn id="2" name="Team" dataDxfId="53"/>
    <tableColumn id="3" name="Lge" dataDxfId="52"/>
    <tableColumn id="4" name="GP" dataDxfId="51"/>
    <tableColumn id="5" name="G" dataDxfId="50"/>
    <tableColumn id="6" name="A" dataDxfId="49"/>
    <tableColumn id="7" name="Pts" dataDxfId="48"/>
    <tableColumn id="8" name="PIM" dataDxfId="47"/>
  </tableColumns>
  <tableStyleInfo name="TableStyleMedium15" showFirstColumn="0" showLastColumn="0" showRowStripes="1" showColumnStripes="0"/>
</table>
</file>

<file path=xl/tables/table34.xml><?xml version="1.0" encoding="utf-8"?>
<table xmlns="http://schemas.openxmlformats.org/spreadsheetml/2006/main" id="56" name="Table385961133441434714182830" displayName="Table385961133441434714182830" ref="I398:M411" totalsRowShown="0" headerRowDxfId="46" dataDxfId="45">
  <autoFilter ref="I398:M411"/>
  <tableColumns count="5">
    <tableColumn id="1" name="GP" dataDxfId="44"/>
    <tableColumn id="2" name="G" dataDxfId="43"/>
    <tableColumn id="3" name="A" dataDxfId="42"/>
    <tableColumn id="4" name="Pts" dataDxfId="41"/>
    <tableColumn id="5" name="PIM" dataDxfId="40"/>
  </tableColumns>
  <tableStyleInfo name="TableStyleMedium15" showFirstColumn="0" showLastColumn="0" showRowStripes="1" showColumnStripes="0"/>
</table>
</file>

<file path=xl/tables/table35.xml><?xml version="1.0" encoding="utf-8"?>
<table xmlns="http://schemas.openxmlformats.org/spreadsheetml/2006/main" id="9" name="Table7" displayName="Table7" ref="A422:M434" totalsRowShown="0" headerRowDxfId="39" headerRowBorderDxfId="38">
  <autoFilter ref="A422:M434"/>
  <tableColumns count="13">
    <tableColumn id="1" name="Season"/>
    <tableColumn id="2" name="Team"/>
    <tableColumn id="3" name="Lge"/>
    <tableColumn id="4" name="GP"/>
    <tableColumn id="5" name="Min"/>
    <tableColumn id="6" name="GA"/>
    <tableColumn id="8" name="SO"/>
    <tableColumn id="9" name="GAA" dataDxfId="37"/>
    <tableColumn id="10" name="W"/>
    <tableColumn id="11" name="L"/>
    <tableColumn id="12" name="T/SOL"/>
    <tableColumn id="13" name="SVS"/>
    <tableColumn id="14" name="PCT"/>
  </tableColumns>
  <tableStyleInfo name="TableStyleMedium15" showFirstColumn="0" showLastColumn="0" showRowStripes="1" showColumnStripes="0"/>
</table>
</file>

<file path=xl/tables/table36.xml><?xml version="1.0" encoding="utf-8"?>
<table xmlns="http://schemas.openxmlformats.org/spreadsheetml/2006/main" id="10" name="Table711" displayName="Table711" ref="A445:M456" totalsRowShown="0" headerRowDxfId="36" headerRowBorderDxfId="35">
  <autoFilter ref="A445:M456"/>
  <tableColumns count="13">
    <tableColumn id="1" name="Season"/>
    <tableColumn id="2" name="Team"/>
    <tableColumn id="3" name="Lge"/>
    <tableColumn id="4" name="GP"/>
    <tableColumn id="5" name="Min"/>
    <tableColumn id="6" name="GA"/>
    <tableColumn id="8" name="SO"/>
    <tableColumn id="9" name="GAA" dataDxfId="34"/>
    <tableColumn id="10" name="W"/>
    <tableColumn id="11" name="L"/>
    <tableColumn id="12" name="T/SOL"/>
    <tableColumn id="13" name="SVS"/>
    <tableColumn id="14" name="PCT"/>
  </tableColumns>
  <tableStyleInfo name="TableStyleMedium15" showFirstColumn="0" showLastColumn="0" showRowStripes="1" showColumnStripes="0"/>
</table>
</file>

<file path=xl/tables/table37.xml><?xml version="1.0" encoding="utf-8"?>
<table xmlns="http://schemas.openxmlformats.org/spreadsheetml/2006/main" id="11" name="Table3758606234042465012" displayName="Table3758606234042465012" ref="A468:H477" totalsRowShown="0" headerRowDxfId="33" dataDxfId="32">
  <autoFilter ref="A468:H477"/>
  <tableColumns count="8">
    <tableColumn id="1" name="Season" dataDxfId="31"/>
    <tableColumn id="2" name="Team" dataDxfId="30"/>
    <tableColumn id="3" name="Lge" dataDxfId="29"/>
    <tableColumn id="4" name="GP" dataDxfId="28"/>
    <tableColumn id="5" name="G" dataDxfId="27"/>
    <tableColumn id="6" name="A" dataDxfId="26"/>
    <tableColumn id="7" name="Pts" dataDxfId="25"/>
    <tableColumn id="8" name="PIM" dataDxfId="24"/>
  </tableColumns>
  <tableStyleInfo name="TableStyleMedium15" showFirstColumn="0" showLastColumn="0" showRowStripes="1" showColumnStripes="0"/>
</table>
</file>

<file path=xl/tables/table38.xml><?xml version="1.0" encoding="utf-8"?>
<table xmlns="http://schemas.openxmlformats.org/spreadsheetml/2006/main" id="12" name="Table38596113344143475113" displayName="Table38596113344143475113" ref="I468:M477" totalsRowShown="0" headerRowDxfId="23" dataDxfId="22">
  <autoFilter ref="I468:M477"/>
  <tableColumns count="5">
    <tableColumn id="1" name="GP" dataDxfId="21"/>
    <tableColumn id="2" name="G" dataDxfId="20"/>
    <tableColumn id="3" name="A" dataDxfId="19"/>
    <tableColumn id="4" name="Pts" dataDxfId="18"/>
    <tableColumn id="5" name="PIM" dataDxfId="17"/>
  </tableColumns>
  <tableStyleInfo name="TableStyleMedium15" showFirstColumn="0" showLastColumn="0" showRowStripes="1" showColumnStripes="0"/>
</table>
</file>

<file path=xl/tables/table39.xml><?xml version="1.0" encoding="utf-8"?>
<table xmlns="http://schemas.openxmlformats.org/spreadsheetml/2006/main" id="15" name="Table3758606234042461216" displayName="Table3758606234042461216" ref="A489:H507" totalsRowShown="0" headerRowDxfId="16" dataDxfId="15">
  <autoFilter ref="A489:H507"/>
  <tableColumns count="8">
    <tableColumn id="1" name="Season" dataDxfId="14"/>
    <tableColumn id="2" name="Team" dataDxfId="13"/>
    <tableColumn id="3" name="Lge" dataDxfId="12"/>
    <tableColumn id="4" name="GP" dataDxfId="11"/>
    <tableColumn id="5" name="G" dataDxfId="10"/>
    <tableColumn id="6" name="A" dataDxfId="9"/>
    <tableColumn id="7" name="Pts" dataDxfId="8"/>
    <tableColumn id="8" name="PIM" dataDxfId="7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6" name="Table385961133441" displayName="Table385961133441" ref="I33:M47" totalsRowShown="0" headerRowDxfId="301" dataDxfId="300">
  <autoFilter ref="I33:M47"/>
  <tableColumns count="5">
    <tableColumn id="1" name="GP" dataDxfId="299"/>
    <tableColumn id="2" name="G" dataDxfId="298"/>
    <tableColumn id="3" name="A" dataDxfId="297"/>
    <tableColumn id="4" name="Pts" dataDxfId="296"/>
    <tableColumn id="5" name="PIM" dataDxfId="295"/>
  </tableColumns>
  <tableStyleInfo name="TableStyleMedium15" showFirstColumn="0" showLastColumn="0" showRowStripes="1" showColumnStripes="0"/>
</table>
</file>

<file path=xl/tables/table40.xml><?xml version="1.0" encoding="utf-8"?>
<table xmlns="http://schemas.openxmlformats.org/spreadsheetml/2006/main" id="16" name="Table38596113344143471417" displayName="Table38596113344143471417" ref="I489:M507" totalsRowShown="0" headerRowDxfId="6" dataDxfId="5">
  <autoFilter ref="I489:M507"/>
  <tableColumns count="5">
    <tableColumn id="1" name="GP" dataDxfId="4"/>
    <tableColumn id="2" name="G" dataDxfId="3"/>
    <tableColumn id="3" name="A" dataDxfId="2"/>
    <tableColumn id="4" name="Pts" dataDxfId="1"/>
    <tableColumn id="5" name="PIM" dataDxfId="0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7" name="Table3758606234042" displayName="Table3758606234042" ref="A58:H72" totalsRowShown="0" headerRowDxfId="294" dataDxfId="293">
  <autoFilter ref="A58:H72"/>
  <tableColumns count="8">
    <tableColumn id="1" name="Season" dataDxfId="292"/>
    <tableColumn id="2" name="Team" dataDxfId="291"/>
    <tableColumn id="3" name="Lge" dataDxfId="290"/>
    <tableColumn id="4" name="GP" dataDxfId="289"/>
    <tableColumn id="5" name="G" dataDxfId="288"/>
    <tableColumn id="6" name="A" dataDxfId="287"/>
    <tableColumn id="7" name="Pts" dataDxfId="286"/>
    <tableColumn id="8" name="PIM" dataDxfId="285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id="8" name="Table38596113344143" displayName="Table38596113344143" ref="I58:M72" totalsRowShown="0" headerRowDxfId="284" dataDxfId="283">
  <autoFilter ref="I58:M72"/>
  <tableColumns count="5">
    <tableColumn id="1" name="GP" dataDxfId="282"/>
    <tableColumn id="2" name="G" dataDxfId="281"/>
    <tableColumn id="3" name="A" dataDxfId="280"/>
    <tableColumn id="4" name="Pts" dataDxfId="279"/>
    <tableColumn id="5" name="PIM" dataDxfId="278"/>
  </tableColumns>
  <tableStyleInfo name="TableStyleMedium15" showFirstColumn="0" showLastColumn="0" showRowStripes="1" showColumnStripes="0"/>
</table>
</file>

<file path=xl/tables/table7.xml><?xml version="1.0" encoding="utf-8"?>
<table xmlns="http://schemas.openxmlformats.org/spreadsheetml/2006/main" id="17" name="Table375860623404246121737" displayName="Table375860623404246121737" ref="A85:H100" totalsRowShown="0" headerRowDxfId="277" dataDxfId="276">
  <autoFilter ref="A85:H100"/>
  <tableColumns count="8">
    <tableColumn id="1" name="Season" dataDxfId="275"/>
    <tableColumn id="2" name="Team" dataDxfId="274"/>
    <tableColumn id="3" name="Lge" dataDxfId="273"/>
    <tableColumn id="4" name="GP" dataDxfId="272"/>
    <tableColumn id="5" name="G" dataDxfId="271"/>
    <tableColumn id="6" name="A" dataDxfId="270"/>
    <tableColumn id="7" name="Pts" dataDxfId="269"/>
    <tableColumn id="8" name="PIM" dataDxfId="268"/>
  </tableColumns>
  <tableStyleInfo name="TableStyleMedium15" showFirstColumn="0" showLastColumn="0" showRowStripes="1" showColumnStripes="0"/>
</table>
</file>

<file path=xl/tables/table8.xml><?xml version="1.0" encoding="utf-8"?>
<table xmlns="http://schemas.openxmlformats.org/spreadsheetml/2006/main" id="18" name="Table3859611334414347141838" displayName="Table3859611334414347141838" ref="I85:M100" totalsRowShown="0" headerRowDxfId="267" dataDxfId="266">
  <autoFilter ref="I85:M100"/>
  <tableColumns count="5">
    <tableColumn id="1" name="GP" dataDxfId="265"/>
    <tableColumn id="2" name="G" dataDxfId="264"/>
    <tableColumn id="3" name="A" dataDxfId="263"/>
    <tableColumn id="4" name="Pts" dataDxfId="262"/>
    <tableColumn id="5" name="PIM" dataDxfId="261"/>
  </tableColumns>
  <tableStyleInfo name="TableStyleMedium15" showFirstColumn="0" showLastColumn="0" showRowStripes="1" showColumnStripes="0"/>
</table>
</file>

<file path=xl/tables/table9.xml><?xml version="1.0" encoding="utf-8"?>
<table xmlns="http://schemas.openxmlformats.org/spreadsheetml/2006/main" id="19" name="Table37586062340424650" displayName="Table37586062340424650" ref="A111:H120" totalsRowShown="0" headerRowDxfId="260" dataDxfId="259">
  <autoFilter ref="A111:H120"/>
  <tableColumns count="8">
    <tableColumn id="1" name="Season" dataDxfId="258"/>
    <tableColumn id="2" name="Team" dataDxfId="257"/>
    <tableColumn id="3" name="Lge" dataDxfId="256"/>
    <tableColumn id="4" name="GP" dataDxfId="255"/>
    <tableColumn id="5" name="G" dataDxfId="254"/>
    <tableColumn id="6" name="A" dataDxfId="253"/>
    <tableColumn id="7" name="Pts" dataDxfId="252"/>
    <tableColumn id="8" name="PIM" dataDxfId="251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table" Target="../tables/table19.xml"/><Relationship Id="rId21" Type="http://schemas.openxmlformats.org/officeDocument/2006/relationships/table" Target="../tables/table20.xml"/><Relationship Id="rId22" Type="http://schemas.openxmlformats.org/officeDocument/2006/relationships/table" Target="../tables/table21.xml"/><Relationship Id="rId23" Type="http://schemas.openxmlformats.org/officeDocument/2006/relationships/table" Target="../tables/table22.xml"/><Relationship Id="rId24" Type="http://schemas.openxmlformats.org/officeDocument/2006/relationships/table" Target="../tables/table23.xml"/><Relationship Id="rId25" Type="http://schemas.openxmlformats.org/officeDocument/2006/relationships/table" Target="../tables/table24.xml"/><Relationship Id="rId26" Type="http://schemas.openxmlformats.org/officeDocument/2006/relationships/table" Target="../tables/table25.xml"/><Relationship Id="rId27" Type="http://schemas.openxmlformats.org/officeDocument/2006/relationships/table" Target="../tables/table26.xml"/><Relationship Id="rId28" Type="http://schemas.openxmlformats.org/officeDocument/2006/relationships/table" Target="../tables/table27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1.xml"/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30" Type="http://schemas.openxmlformats.org/officeDocument/2006/relationships/table" Target="../tables/table29.xml"/><Relationship Id="rId31" Type="http://schemas.openxmlformats.org/officeDocument/2006/relationships/table" Target="../tables/table30.xml"/><Relationship Id="rId32" Type="http://schemas.openxmlformats.org/officeDocument/2006/relationships/table" Target="../tables/table31.xml"/><Relationship Id="rId9" Type="http://schemas.openxmlformats.org/officeDocument/2006/relationships/table" Target="../tables/table8.xml"/><Relationship Id="rId6" Type="http://schemas.openxmlformats.org/officeDocument/2006/relationships/table" Target="../tables/table5.xml"/><Relationship Id="rId7" Type="http://schemas.openxmlformats.org/officeDocument/2006/relationships/table" Target="../tables/table6.xml"/><Relationship Id="rId8" Type="http://schemas.openxmlformats.org/officeDocument/2006/relationships/table" Target="../tables/table7.xml"/><Relationship Id="rId33" Type="http://schemas.openxmlformats.org/officeDocument/2006/relationships/table" Target="../tables/table32.xml"/><Relationship Id="rId34" Type="http://schemas.openxmlformats.org/officeDocument/2006/relationships/table" Target="../tables/table33.xml"/><Relationship Id="rId35" Type="http://schemas.openxmlformats.org/officeDocument/2006/relationships/table" Target="../tables/table34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1" Type="http://schemas.openxmlformats.org/officeDocument/2006/relationships/table" Target="../tables/table10.xml"/><Relationship Id="rId12" Type="http://schemas.openxmlformats.org/officeDocument/2006/relationships/table" Target="../tables/table11.xml"/><Relationship Id="rId13" Type="http://schemas.openxmlformats.org/officeDocument/2006/relationships/table" Target="../tables/table12.xml"/><Relationship Id="rId14" Type="http://schemas.openxmlformats.org/officeDocument/2006/relationships/table" Target="../tables/table13.xml"/><Relationship Id="rId15" Type="http://schemas.openxmlformats.org/officeDocument/2006/relationships/table" Target="../tables/table14.xml"/><Relationship Id="rId16" Type="http://schemas.openxmlformats.org/officeDocument/2006/relationships/table" Target="../tables/table15.xml"/><Relationship Id="rId17" Type="http://schemas.openxmlformats.org/officeDocument/2006/relationships/table" Target="../tables/table16.xml"/><Relationship Id="rId18" Type="http://schemas.openxmlformats.org/officeDocument/2006/relationships/table" Target="../tables/table17.xml"/><Relationship Id="rId19" Type="http://schemas.openxmlformats.org/officeDocument/2006/relationships/table" Target="../tables/table18.xml"/><Relationship Id="rId37" Type="http://schemas.openxmlformats.org/officeDocument/2006/relationships/table" Target="../tables/table36.xml"/><Relationship Id="rId38" Type="http://schemas.openxmlformats.org/officeDocument/2006/relationships/table" Target="../tables/table37.xml"/><Relationship Id="rId39" Type="http://schemas.openxmlformats.org/officeDocument/2006/relationships/table" Target="../tables/table38.xml"/><Relationship Id="rId40" Type="http://schemas.openxmlformats.org/officeDocument/2006/relationships/table" Target="../tables/table3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"/>
  <sheetViews>
    <sheetView tabSelected="1" topLeftCell="A476" workbookViewId="0">
      <selection activeCell="B484" sqref="B484"/>
    </sheetView>
  </sheetViews>
  <sheetFormatPr baseColWidth="10" defaultColWidth="11" defaultRowHeight="16" x14ac:dyDescent="0.2"/>
  <cols>
    <col min="1" max="1" width="9.1640625" customWidth="1"/>
    <col min="2" max="2" width="25.33203125" customWidth="1"/>
    <col min="3" max="3" width="6.83203125" customWidth="1"/>
    <col min="4" max="4" width="4.5" customWidth="1"/>
    <col min="5" max="13" width="5.5" customWidth="1"/>
  </cols>
  <sheetData>
    <row r="1" spans="1:13" ht="46.5" x14ac:dyDescent="0.7">
      <c r="A1" s="1" t="s">
        <v>0</v>
      </c>
      <c r="B1" s="2"/>
      <c r="C1" s="2"/>
      <c r="D1" s="2"/>
      <c r="E1" s="2"/>
      <c r="F1" s="2"/>
      <c r="G1" s="2"/>
      <c r="H1" s="2"/>
      <c r="I1" s="44" t="s">
        <v>1</v>
      </c>
      <c r="J1" s="2"/>
      <c r="K1" s="2"/>
      <c r="L1" s="2"/>
      <c r="M1" s="2"/>
    </row>
    <row r="2" spans="1:13" ht="18.75" x14ac:dyDescent="0.3">
      <c r="A2" s="3" t="s">
        <v>2</v>
      </c>
      <c r="B2" s="4"/>
      <c r="C2" s="5" t="s">
        <v>3</v>
      </c>
      <c r="D2" s="4"/>
      <c r="E2" s="4"/>
      <c r="F2" s="6" t="s">
        <v>4</v>
      </c>
      <c r="G2" s="4"/>
      <c r="H2" s="2"/>
      <c r="I2" s="2"/>
      <c r="J2" s="2"/>
      <c r="K2" s="2"/>
      <c r="L2" s="2"/>
      <c r="M2" s="2"/>
    </row>
    <row r="3" spans="1:13" ht="18.75" x14ac:dyDescent="0.3">
      <c r="A3" s="5" t="s">
        <v>5</v>
      </c>
      <c r="B3" s="7" t="s">
        <v>6</v>
      </c>
      <c r="C3" s="5" t="s">
        <v>7</v>
      </c>
      <c r="D3" s="5"/>
      <c r="E3" s="3"/>
      <c r="F3" s="3" t="s">
        <v>8</v>
      </c>
      <c r="G3" s="3"/>
      <c r="H3" s="2"/>
      <c r="I3" s="2"/>
      <c r="J3" s="2"/>
      <c r="K3" s="2"/>
      <c r="L3" s="2"/>
      <c r="M3" s="2"/>
    </row>
    <row r="4" spans="1:13" ht="18.75" x14ac:dyDescent="0.3">
      <c r="A4" s="5" t="s">
        <v>9</v>
      </c>
      <c r="B4" s="3" t="s">
        <v>10</v>
      </c>
      <c r="C4" s="5" t="s">
        <v>11</v>
      </c>
      <c r="D4" s="5"/>
      <c r="E4" s="4"/>
      <c r="F4" s="3" t="s">
        <v>12</v>
      </c>
      <c r="G4" s="3"/>
      <c r="H4" s="2"/>
      <c r="I4" s="2"/>
      <c r="J4" s="2"/>
      <c r="K4" s="2"/>
      <c r="L4" s="8"/>
      <c r="M4" s="2"/>
    </row>
    <row r="5" spans="1:13" ht="42.75" customHeight="1" x14ac:dyDescent="0.2">
      <c r="A5" s="54" t="s">
        <v>245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87.75" customHeight="1" x14ac:dyDescent="0.2">
      <c r="A6" s="54" t="s">
        <v>246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x14ac:dyDescent="0.2">
      <c r="A7" s="54" t="s">
        <v>240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3" s="48" customFormat="1" x14ac:dyDescent="0.2">
      <c r="A8" s="73"/>
      <c r="B8" s="73"/>
      <c r="C8" s="74"/>
      <c r="D8" s="75" t="s">
        <v>13</v>
      </c>
      <c r="E8" s="76"/>
      <c r="F8" s="76"/>
      <c r="G8" s="76"/>
      <c r="H8" s="77"/>
      <c r="I8" s="78" t="s">
        <v>14</v>
      </c>
      <c r="J8" s="78"/>
      <c r="K8" s="78"/>
      <c r="L8" s="78"/>
      <c r="M8" s="75"/>
    </row>
    <row r="9" spans="1:13" s="48" customFormat="1" x14ac:dyDescent="0.2">
      <c r="A9" s="49" t="s">
        <v>15</v>
      </c>
      <c r="B9" s="50" t="s">
        <v>16</v>
      </c>
      <c r="C9" s="50" t="s">
        <v>17</v>
      </c>
      <c r="D9" s="50" t="s">
        <v>18</v>
      </c>
      <c r="E9" s="50" t="s">
        <v>19</v>
      </c>
      <c r="F9" s="50" t="s">
        <v>20</v>
      </c>
      <c r="G9" s="50" t="s">
        <v>21</v>
      </c>
      <c r="H9" s="50" t="s">
        <v>22</v>
      </c>
      <c r="I9" s="50" t="s">
        <v>18</v>
      </c>
      <c r="J9" s="50" t="s">
        <v>19</v>
      </c>
      <c r="K9" s="50" t="s">
        <v>20</v>
      </c>
      <c r="L9" s="50" t="s">
        <v>21</v>
      </c>
      <c r="M9" s="51" t="s">
        <v>22</v>
      </c>
    </row>
    <row r="10" spans="1:13" x14ac:dyDescent="0.2">
      <c r="A10" s="4" t="s">
        <v>23</v>
      </c>
      <c r="B10" s="4" t="s">
        <v>24</v>
      </c>
      <c r="C10" s="4" t="s">
        <v>25</v>
      </c>
      <c r="D10" s="4">
        <v>36</v>
      </c>
      <c r="E10" s="4">
        <v>9</v>
      </c>
      <c r="F10" s="4">
        <v>6</v>
      </c>
      <c r="G10" s="4">
        <v>15</v>
      </c>
      <c r="H10" s="4">
        <v>26</v>
      </c>
      <c r="I10" s="4"/>
      <c r="J10" s="4"/>
      <c r="K10" s="4"/>
      <c r="L10" s="4"/>
      <c r="M10" s="4"/>
    </row>
    <row r="11" spans="1:13" x14ac:dyDescent="0.2">
      <c r="A11" s="4" t="s">
        <v>23</v>
      </c>
      <c r="B11" s="4" t="s">
        <v>26</v>
      </c>
      <c r="C11" s="4" t="s">
        <v>25</v>
      </c>
      <c r="D11" s="4">
        <v>20</v>
      </c>
      <c r="E11" s="4">
        <v>6</v>
      </c>
      <c r="F11" s="4">
        <v>4</v>
      </c>
      <c r="G11" s="4">
        <v>10</v>
      </c>
      <c r="H11" s="4">
        <v>8</v>
      </c>
      <c r="I11" s="4"/>
      <c r="J11" s="4"/>
      <c r="K11" s="4"/>
      <c r="L11" s="4"/>
      <c r="M11" s="4"/>
    </row>
    <row r="12" spans="1:13" x14ac:dyDescent="0.2">
      <c r="A12" s="4" t="s">
        <v>27</v>
      </c>
      <c r="B12" s="4" t="s">
        <v>26</v>
      </c>
      <c r="C12" s="4" t="s">
        <v>25</v>
      </c>
      <c r="D12" s="4">
        <v>6</v>
      </c>
      <c r="E12" s="4">
        <v>3</v>
      </c>
      <c r="F12" s="4">
        <v>2</v>
      </c>
      <c r="G12" s="4">
        <v>5</v>
      </c>
      <c r="H12" s="4">
        <v>8</v>
      </c>
      <c r="I12" s="4"/>
      <c r="J12" s="4"/>
      <c r="K12" s="4"/>
      <c r="L12" s="4"/>
      <c r="M12" s="4"/>
    </row>
    <row r="13" spans="1:13" x14ac:dyDescent="0.2">
      <c r="A13" s="4" t="s">
        <v>27</v>
      </c>
      <c r="B13" s="4" t="s">
        <v>28</v>
      </c>
      <c r="C13" s="4" t="s">
        <v>25</v>
      </c>
      <c r="D13" s="4">
        <v>55</v>
      </c>
      <c r="E13" s="4">
        <v>8</v>
      </c>
      <c r="F13" s="4">
        <v>14</v>
      </c>
      <c r="G13" s="4">
        <v>22</v>
      </c>
      <c r="H13" s="4">
        <v>59</v>
      </c>
      <c r="I13" s="4"/>
      <c r="J13" s="4"/>
      <c r="K13" s="4"/>
      <c r="L13" s="4"/>
      <c r="M13" s="4"/>
    </row>
    <row r="14" spans="1:13" x14ac:dyDescent="0.2">
      <c r="A14" s="4" t="s">
        <v>29</v>
      </c>
      <c r="B14" s="4" t="s">
        <v>30</v>
      </c>
      <c r="C14" s="4" t="s">
        <v>31</v>
      </c>
      <c r="D14" s="4">
        <v>32</v>
      </c>
      <c r="E14" s="4">
        <v>7</v>
      </c>
      <c r="F14" s="4">
        <v>8</v>
      </c>
      <c r="G14" s="4">
        <v>15</v>
      </c>
      <c r="H14" s="4">
        <v>26</v>
      </c>
      <c r="I14" s="4"/>
      <c r="J14" s="4"/>
      <c r="K14" s="4"/>
      <c r="L14" s="4"/>
      <c r="M14" s="4"/>
    </row>
    <row r="15" spans="1:13" x14ac:dyDescent="0.2">
      <c r="A15" s="4" t="s">
        <v>32</v>
      </c>
      <c r="B15" s="4" t="s">
        <v>30</v>
      </c>
      <c r="C15" s="4" t="s">
        <v>31</v>
      </c>
      <c r="D15" s="4">
        <v>31</v>
      </c>
      <c r="E15" s="4">
        <v>4</v>
      </c>
      <c r="F15" s="4">
        <v>1</v>
      </c>
      <c r="G15" s="4">
        <v>5</v>
      </c>
      <c r="H15" s="4">
        <v>20</v>
      </c>
      <c r="I15" s="4"/>
      <c r="J15" s="4"/>
      <c r="K15" s="4"/>
      <c r="L15" s="4"/>
      <c r="M15" s="4"/>
    </row>
    <row r="16" spans="1:13" x14ac:dyDescent="0.2">
      <c r="A16" s="12" t="s">
        <v>33</v>
      </c>
      <c r="B16" s="12" t="s">
        <v>30</v>
      </c>
      <c r="C16" s="12" t="s">
        <v>34</v>
      </c>
      <c r="D16" s="12">
        <v>36</v>
      </c>
      <c r="E16" s="12">
        <v>9</v>
      </c>
      <c r="F16" s="12">
        <v>4</v>
      </c>
      <c r="G16" s="12">
        <v>13</v>
      </c>
      <c r="H16" s="12">
        <v>24</v>
      </c>
      <c r="I16" s="13"/>
      <c r="J16" s="13"/>
      <c r="K16" s="13"/>
      <c r="L16" s="13"/>
      <c r="M16" s="13"/>
    </row>
    <row r="17" spans="1:13" x14ac:dyDescent="0.2">
      <c r="A17" s="12" t="s">
        <v>35</v>
      </c>
      <c r="B17" s="12" t="s">
        <v>30</v>
      </c>
      <c r="C17" s="12" t="s">
        <v>34</v>
      </c>
      <c r="D17" s="12">
        <v>29</v>
      </c>
      <c r="E17" s="12">
        <v>5</v>
      </c>
      <c r="F17" s="12">
        <v>7</v>
      </c>
      <c r="G17" s="12">
        <v>12</v>
      </c>
      <c r="H17" s="12">
        <v>20</v>
      </c>
      <c r="I17" s="13"/>
      <c r="J17" s="13"/>
      <c r="K17" s="13"/>
      <c r="L17" s="13"/>
      <c r="M17" s="13"/>
    </row>
    <row r="18" spans="1:13" ht="16.5" thickBot="1" x14ac:dyDescent="0.3">
      <c r="A18" s="14" t="s">
        <v>36</v>
      </c>
      <c r="B18" s="14" t="s">
        <v>37</v>
      </c>
      <c r="C18" s="14" t="s">
        <v>38</v>
      </c>
      <c r="D18" s="14">
        <v>2</v>
      </c>
      <c r="E18" s="14">
        <v>0</v>
      </c>
      <c r="F18" s="14">
        <v>0</v>
      </c>
      <c r="G18" s="14">
        <v>0</v>
      </c>
      <c r="H18" s="14">
        <v>0</v>
      </c>
      <c r="I18" s="15"/>
      <c r="J18" s="15"/>
      <c r="K18" s="15"/>
      <c r="L18" s="15"/>
      <c r="M18" s="15"/>
    </row>
    <row r="19" spans="1:13" ht="16.5" thickTop="1" x14ac:dyDescent="0.25">
      <c r="A19" s="16"/>
      <c r="B19" s="16" t="s">
        <v>39</v>
      </c>
      <c r="C19" s="16"/>
      <c r="D19" s="16">
        <f>SUMIF(C10:C18,"ECHL",D10:D18)+SUMIF(C10:C18,"AHL",D10:D18)+SUMIF(C10:C18,"IHL",D10:D18)+SUMIF(C10:C18,"NHL",D10:D18)+SUMIF(C10:C18,"CHL",D10:D18)+SUMIF(C10:C18,"WCHL",D10:D18)+SUMIF(C10:C18,"UHL",D10:D18)+SUMIF(C10:C18,"ACHL",D10:D18)</f>
        <v>2</v>
      </c>
      <c r="E19" s="16">
        <f>SUMIF(C10:C18,"ECHL",E10:E18)+SUMIF(C10:C18,"AHL",E10:E18)+SUMIF(C10:C18,"IHL",E10:E18)+SUMIF(C10:C18,"NHL",E10:E18)+SUMIF(C10:C18,"CHL",E10:E18)+SUMIF(C10:C18,"WCHL",E10:E18)+SUMIF(C10:C18,"UHL",E10:E18)+SUMIF(C10:C18,"ACHL",E10:E18)</f>
        <v>0</v>
      </c>
      <c r="F19" s="16">
        <f>SUMIF(C10:C18,"ECHL",F10:F18)+SUMIF(C10:C18,"AHL",F10:F18)+SUMIF(C10:C18,"IHL",F10:F18)+SUMIF(C10:C18,"NHL",F10:F18)+SUMIF(C10:C18,"CHL",F10:F18)+SUMIF(C10:C18,"WCHL",F10:F18)+SUMIF(C10:C18,"UHL",F10:F18)+SUMIF(C10:C18,"ACHL",F10:F18)</f>
        <v>0</v>
      </c>
      <c r="G19" s="16">
        <f>SUMIF(C10:C18,"ECHL",G10:G18)+SUMIF(C10:C18,"AHL",G10:G18)+SUMIF(C10:C18,"IHL",G10:G18)+SUMIF(C10:C18,"NHL",G10:G18)+SUMIF(C10:C18,"CHL",G10:G18)+SUMIF(C10:C18,"WCHL",G10:G18)+SUMIF(C10:C18,"UHL",G10:G18)+SUMIF(C10:C18,"ACHL",G10:G18)</f>
        <v>0</v>
      </c>
      <c r="H19" s="16">
        <f>SUMIF(C10:C18,"ECHL",H10:H18)+SUMIF(C10:C18,"AHL",H10:H18)+SUMIF(C10:C18,"IHL",H10:H18)+SUMIF(C10:C18,"NHL",H10:H18)+SUMIF(C10:C18,"CHL",H10:H18)+SUMIF(C10:C18,"WCHL",H10:H18)+SUMIF(C10:C18,"UHL",H10:H18)+SUMIF(C10:C18,"ACHL",H10:H18)</f>
        <v>0</v>
      </c>
      <c r="I19" s="16">
        <v>0</v>
      </c>
      <c r="J19" s="16">
        <v>0</v>
      </c>
      <c r="K19" s="16">
        <v>0</v>
      </c>
      <c r="L19" s="16">
        <f ca="1">SUMIF(C10:C18,"ECHL",L10:L17)+SUMIF(C10:C18,"AHL",L10:L17)+SUMIF(C10:C18,"IHL",L10:L17)+SUMIF(C10:C18,"NHL",L10:L17)+SUMIF(C10:C18,"CHL",L10:L17)+SUMIF(C10:C18,"WCHL",L10:L17)+SUMIF(C10:C18,"UHL",L10:L17)+SUMIF(C10:C18,"ACHL",L10:L17)</f>
        <v>0</v>
      </c>
      <c r="M19" s="16">
        <f ca="1">SUMIF(C10:C18,"ECHL",M10:M17)+SUMIF(C10:C18,"AHL",M10:M17)+SUMIF(C10:C18,"IHL",M10:M17)+SUMIF(C10:C18,"NHL",M10:M17)+SUMIF(C10:C18,"CHL",M10:M17)+SUMIF(C10:C18,"WCHL",M10:M17)+SUMIF(C10:C18,"UHL",M10:M17)+SUMIF(C10:C18,"ACHL",M10:M17)</f>
        <v>0</v>
      </c>
    </row>
    <row r="20" spans="1:13" x14ac:dyDescent="0.2">
      <c r="A20" s="16"/>
      <c r="B20" s="16" t="s">
        <v>40</v>
      </c>
      <c r="C20" s="16"/>
      <c r="D20" s="16">
        <f>SUMIF(C10:C18,"NHL",D10:D18)</f>
        <v>0</v>
      </c>
      <c r="E20" s="16">
        <f>SUMIF(C10:C18,"NHL",E10:E18)</f>
        <v>0</v>
      </c>
      <c r="F20" s="16">
        <f>SUMIF(C10:C18,"NHL",F10:F18)</f>
        <v>0</v>
      </c>
      <c r="G20" s="16">
        <f>SUMIF(C10:C18,"NHL",G10:G18)</f>
        <v>0</v>
      </c>
      <c r="H20" s="16">
        <f>SUMIF(C10:C18,"NHL",H10:H18)</f>
        <v>0</v>
      </c>
      <c r="I20" s="16">
        <v>0</v>
      </c>
      <c r="J20" s="16">
        <v>0</v>
      </c>
      <c r="K20" s="16">
        <v>0</v>
      </c>
      <c r="L20" s="16">
        <f ca="1">SUMIF(C10:C18,"NHL",L10:L17)</f>
        <v>0</v>
      </c>
      <c r="M20" s="16">
        <f ca="1">SUMIF(C10:C18,"NHL",M10:M17)</f>
        <v>0</v>
      </c>
    </row>
    <row r="21" spans="1:13" x14ac:dyDescent="0.2">
      <c r="A21" s="16"/>
      <c r="B21" s="16" t="s">
        <v>41</v>
      </c>
      <c r="C21" s="16"/>
      <c r="D21" s="16">
        <f>SUMIF(C10:C18,"ECHL",D10:D18)</f>
        <v>2</v>
      </c>
      <c r="E21" s="16">
        <f>SUMIF(C10:C18,"AHL",E10:E18)</f>
        <v>0</v>
      </c>
      <c r="F21" s="16">
        <f>SUMIF(C10:C18,"AHL",F10:F18)</f>
        <v>0</v>
      </c>
      <c r="G21" s="16">
        <f>SUMIF(C10:C18,"AHL",G10:G18)</f>
        <v>0</v>
      </c>
      <c r="H21" s="16">
        <f>SUMIF(C10:C18,"AHL",H10:H18)</f>
        <v>0</v>
      </c>
      <c r="I21" s="16">
        <f ca="1">SUMIF(C10:C18,"AHL",I10:I17)</f>
        <v>0</v>
      </c>
      <c r="J21" s="16">
        <f ca="1">SUMIF(C10:C18,"AHL",J10:J17)</f>
        <v>0</v>
      </c>
      <c r="K21" s="16">
        <f ca="1">SUMIF(C10:C18,"AHL",K10:K17)</f>
        <v>0</v>
      </c>
      <c r="L21" s="16">
        <f ca="1">SUMIF(C10:C18,"AHL",L10:L17)</f>
        <v>0</v>
      </c>
      <c r="M21" s="16">
        <f ca="1">SUMIF(C10:C18,"AHL",M10:M17)</f>
        <v>0</v>
      </c>
    </row>
    <row r="25" spans="1:13" ht="46.5" x14ac:dyDescent="0.7">
      <c r="A25" s="1" t="s">
        <v>51</v>
      </c>
      <c r="B25" s="2"/>
      <c r="C25" s="2"/>
      <c r="D25" s="2"/>
      <c r="E25" s="2"/>
      <c r="F25" s="2"/>
      <c r="G25" s="2"/>
      <c r="H25" s="2"/>
      <c r="I25" s="44" t="s">
        <v>52</v>
      </c>
      <c r="J25" s="2"/>
      <c r="K25" s="2"/>
      <c r="L25" s="2"/>
      <c r="M25" s="2"/>
    </row>
    <row r="26" spans="1:13" ht="18.75" x14ac:dyDescent="0.3">
      <c r="A26" s="3" t="s">
        <v>2</v>
      </c>
      <c r="B26" s="4"/>
      <c r="C26" s="5" t="s">
        <v>3</v>
      </c>
      <c r="D26" s="4"/>
      <c r="E26" s="4"/>
      <c r="F26" s="3" t="s">
        <v>4</v>
      </c>
      <c r="G26" s="4"/>
      <c r="H26" s="2"/>
      <c r="I26" s="2"/>
      <c r="J26" s="2"/>
      <c r="K26" s="2"/>
      <c r="L26" s="2"/>
      <c r="M26" s="2"/>
    </row>
    <row r="27" spans="1:13" ht="18.75" x14ac:dyDescent="0.3">
      <c r="A27" s="5" t="s">
        <v>5</v>
      </c>
      <c r="B27" s="7" t="s">
        <v>53</v>
      </c>
      <c r="C27" s="5" t="s">
        <v>7</v>
      </c>
      <c r="D27" s="5"/>
      <c r="E27" s="3"/>
      <c r="F27" s="3" t="s">
        <v>54</v>
      </c>
      <c r="G27" s="3"/>
      <c r="H27" s="2"/>
      <c r="I27" s="2"/>
      <c r="J27" s="2"/>
      <c r="K27" s="2"/>
      <c r="L27" s="2"/>
      <c r="M27" s="2"/>
    </row>
    <row r="28" spans="1:13" ht="18.75" x14ac:dyDescent="0.3">
      <c r="A28" s="5" t="s">
        <v>9</v>
      </c>
      <c r="B28" s="3" t="s">
        <v>55</v>
      </c>
      <c r="C28" s="5" t="s">
        <v>11</v>
      </c>
      <c r="D28" s="5"/>
      <c r="E28" s="4"/>
      <c r="F28" s="3" t="s">
        <v>56</v>
      </c>
      <c r="G28" s="3"/>
      <c r="H28" s="2"/>
      <c r="I28" s="2"/>
      <c r="J28" s="2"/>
      <c r="K28" s="2"/>
      <c r="L28" s="8"/>
      <c r="M28" s="2"/>
    </row>
    <row r="29" spans="1:13" ht="45.75" customHeight="1" x14ac:dyDescent="0.2">
      <c r="A29" s="54" t="s">
        <v>244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</row>
    <row r="30" spans="1:13" ht="47.25" customHeight="1" x14ac:dyDescent="0.2">
      <c r="A30" s="54" t="s">
        <v>242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</row>
    <row r="31" spans="1:13" x14ac:dyDescent="0.2">
      <c r="A31" s="54" t="s">
        <v>243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</row>
    <row r="32" spans="1:13" x14ac:dyDescent="0.2">
      <c r="A32" s="62"/>
      <c r="B32" s="62"/>
      <c r="C32" s="63"/>
      <c r="D32" s="64" t="s">
        <v>13</v>
      </c>
      <c r="E32" s="65"/>
      <c r="F32" s="65"/>
      <c r="G32" s="65"/>
      <c r="H32" s="66"/>
      <c r="I32" s="67" t="s">
        <v>14</v>
      </c>
      <c r="J32" s="67"/>
      <c r="K32" s="67"/>
      <c r="L32" s="67"/>
      <c r="M32" s="64"/>
    </row>
    <row r="33" spans="1:13" x14ac:dyDescent="0.2">
      <c r="A33" s="9" t="s">
        <v>15</v>
      </c>
      <c r="B33" s="10" t="s">
        <v>16</v>
      </c>
      <c r="C33" s="10" t="s">
        <v>17</v>
      </c>
      <c r="D33" s="10" t="s">
        <v>18</v>
      </c>
      <c r="E33" s="10" t="s">
        <v>19</v>
      </c>
      <c r="F33" s="10" t="s">
        <v>20</v>
      </c>
      <c r="G33" s="10" t="s">
        <v>21</v>
      </c>
      <c r="H33" s="10" t="s">
        <v>22</v>
      </c>
      <c r="I33" s="10" t="s">
        <v>18</v>
      </c>
      <c r="J33" s="10" t="s">
        <v>19</v>
      </c>
      <c r="K33" s="10" t="s">
        <v>20</v>
      </c>
      <c r="L33" s="10" t="s">
        <v>21</v>
      </c>
      <c r="M33" s="11" t="s">
        <v>22</v>
      </c>
    </row>
    <row r="34" spans="1:13" x14ac:dyDescent="0.2">
      <c r="A34" s="4" t="s">
        <v>47</v>
      </c>
      <c r="B34" s="4" t="s">
        <v>57</v>
      </c>
      <c r="C34" s="4" t="s">
        <v>58</v>
      </c>
      <c r="D34" s="4">
        <v>52</v>
      </c>
      <c r="E34" s="4">
        <v>10</v>
      </c>
      <c r="F34" s="4">
        <v>14</v>
      </c>
      <c r="G34" s="4">
        <v>24</v>
      </c>
      <c r="H34" s="4">
        <v>38</v>
      </c>
      <c r="I34" s="4">
        <v>9</v>
      </c>
      <c r="J34" s="4">
        <v>1</v>
      </c>
      <c r="K34" s="4">
        <v>4</v>
      </c>
      <c r="L34" s="4">
        <v>5</v>
      </c>
      <c r="M34" s="4">
        <v>18</v>
      </c>
    </row>
    <row r="35" spans="1:13" x14ac:dyDescent="0.2">
      <c r="A35" s="4" t="s">
        <v>48</v>
      </c>
      <c r="B35" s="4" t="s">
        <v>57</v>
      </c>
      <c r="C35" s="4" t="s">
        <v>58</v>
      </c>
      <c r="D35" s="4">
        <v>57</v>
      </c>
      <c r="E35" s="4">
        <v>29</v>
      </c>
      <c r="F35" s="4">
        <v>44</v>
      </c>
      <c r="G35" s="4">
        <v>73</v>
      </c>
      <c r="H35" s="4">
        <v>96</v>
      </c>
      <c r="I35" s="4">
        <v>6</v>
      </c>
      <c r="J35" s="4">
        <v>7</v>
      </c>
      <c r="K35" s="4">
        <v>4</v>
      </c>
      <c r="L35" s="4">
        <v>11</v>
      </c>
      <c r="M35" s="4">
        <v>2</v>
      </c>
    </row>
    <row r="36" spans="1:13" x14ac:dyDescent="0.2">
      <c r="A36" s="4" t="s">
        <v>23</v>
      </c>
      <c r="B36" s="4" t="s">
        <v>59</v>
      </c>
      <c r="C36" s="4" t="s">
        <v>50</v>
      </c>
      <c r="D36" s="4">
        <v>25</v>
      </c>
      <c r="E36" s="4">
        <v>1</v>
      </c>
      <c r="F36" s="4">
        <v>2</v>
      </c>
      <c r="G36" s="4">
        <v>3</v>
      </c>
      <c r="H36" s="4">
        <v>12</v>
      </c>
      <c r="I36" s="4"/>
      <c r="J36" s="4"/>
      <c r="K36" s="4"/>
      <c r="L36" s="4"/>
      <c r="M36" s="4"/>
    </row>
    <row r="37" spans="1:13" x14ac:dyDescent="0.2">
      <c r="A37" s="4" t="s">
        <v>27</v>
      </c>
      <c r="B37" s="4" t="s">
        <v>59</v>
      </c>
      <c r="C37" s="4" t="s">
        <v>50</v>
      </c>
      <c r="D37" s="4">
        <v>36</v>
      </c>
      <c r="E37" s="4">
        <v>4</v>
      </c>
      <c r="F37" s="4">
        <v>5</v>
      </c>
      <c r="G37" s="4">
        <v>9</v>
      </c>
      <c r="H37" s="4">
        <v>18</v>
      </c>
      <c r="I37" s="4"/>
      <c r="J37" s="4"/>
      <c r="K37" s="4"/>
      <c r="L37" s="4"/>
      <c r="M37" s="4"/>
    </row>
    <row r="38" spans="1:13" x14ac:dyDescent="0.2">
      <c r="A38" s="4" t="s">
        <v>29</v>
      </c>
      <c r="B38" s="4" t="s">
        <v>59</v>
      </c>
      <c r="C38" s="4" t="s">
        <v>50</v>
      </c>
      <c r="D38" s="4">
        <v>36</v>
      </c>
      <c r="E38" s="4">
        <v>5</v>
      </c>
      <c r="F38" s="4">
        <v>10</v>
      </c>
      <c r="G38" s="4">
        <v>15</v>
      </c>
      <c r="H38" s="4">
        <v>20</v>
      </c>
      <c r="I38" s="4"/>
      <c r="J38" s="4"/>
      <c r="K38" s="4"/>
      <c r="L38" s="4"/>
      <c r="M38" s="4"/>
    </row>
    <row r="39" spans="1:13" x14ac:dyDescent="0.2">
      <c r="A39" s="4" t="s">
        <v>32</v>
      </c>
      <c r="B39" s="4" t="s">
        <v>59</v>
      </c>
      <c r="C39" s="4" t="s">
        <v>50</v>
      </c>
      <c r="D39" s="4">
        <v>39</v>
      </c>
      <c r="E39" s="4">
        <v>15</v>
      </c>
      <c r="F39" s="4">
        <v>8</v>
      </c>
      <c r="G39" s="4">
        <v>23</v>
      </c>
      <c r="H39" s="4">
        <v>44</v>
      </c>
      <c r="I39" s="4"/>
      <c r="J39" s="4"/>
      <c r="K39" s="4"/>
      <c r="L39" s="4"/>
      <c r="M39" s="4"/>
    </row>
    <row r="40" spans="1:13" x14ac:dyDescent="0.2">
      <c r="A40" s="4" t="s">
        <v>33</v>
      </c>
      <c r="B40" s="4" t="s">
        <v>60</v>
      </c>
      <c r="C40" s="4" t="s">
        <v>61</v>
      </c>
      <c r="D40" s="4">
        <v>21</v>
      </c>
      <c r="E40" s="4">
        <v>0</v>
      </c>
      <c r="F40" s="4">
        <v>3</v>
      </c>
      <c r="G40" s="4">
        <v>3</v>
      </c>
      <c r="H40" s="4">
        <v>8</v>
      </c>
      <c r="I40" s="13"/>
      <c r="J40" s="13"/>
      <c r="K40" s="13"/>
      <c r="L40" s="13"/>
      <c r="M40" s="13"/>
    </row>
    <row r="41" spans="1:13" x14ac:dyDescent="0.2">
      <c r="A41" s="12" t="s">
        <v>33</v>
      </c>
      <c r="B41" s="12" t="s">
        <v>62</v>
      </c>
      <c r="C41" s="12" t="s">
        <v>63</v>
      </c>
      <c r="D41" s="12">
        <v>8</v>
      </c>
      <c r="E41" s="12">
        <v>1</v>
      </c>
      <c r="F41" s="12">
        <v>2</v>
      </c>
      <c r="G41" s="12">
        <v>3</v>
      </c>
      <c r="H41" s="12">
        <v>4</v>
      </c>
      <c r="I41" s="12"/>
      <c r="J41" s="12"/>
      <c r="K41" s="12"/>
      <c r="L41" s="12"/>
      <c r="M41" s="12"/>
    </row>
    <row r="42" spans="1:13" x14ac:dyDescent="0.2">
      <c r="A42" s="12" t="s">
        <v>35</v>
      </c>
      <c r="B42" s="12" t="s">
        <v>64</v>
      </c>
      <c r="C42" s="12" t="s">
        <v>65</v>
      </c>
      <c r="D42" s="12">
        <v>21</v>
      </c>
      <c r="E42" s="12">
        <v>6</v>
      </c>
      <c r="F42" s="12">
        <v>9</v>
      </c>
      <c r="G42" s="12">
        <v>15</v>
      </c>
      <c r="H42" s="12">
        <v>8</v>
      </c>
      <c r="I42" s="12"/>
      <c r="J42" s="12"/>
      <c r="K42" s="12"/>
      <c r="L42" s="12"/>
      <c r="M42" s="12"/>
    </row>
    <row r="43" spans="1:13" x14ac:dyDescent="0.2">
      <c r="A43" s="12" t="s">
        <v>35</v>
      </c>
      <c r="B43" s="12" t="s">
        <v>66</v>
      </c>
      <c r="C43" s="12" t="s">
        <v>38</v>
      </c>
      <c r="D43" s="12">
        <v>14</v>
      </c>
      <c r="E43" s="12">
        <v>2</v>
      </c>
      <c r="F43" s="12">
        <v>6</v>
      </c>
      <c r="G43" s="12">
        <v>8</v>
      </c>
      <c r="H43" s="12">
        <v>4</v>
      </c>
      <c r="I43" s="12"/>
      <c r="J43" s="12"/>
      <c r="K43" s="12"/>
      <c r="L43" s="12"/>
      <c r="M43" s="12"/>
    </row>
    <row r="44" spans="1:13" ht="16.5" thickBot="1" x14ac:dyDescent="0.3">
      <c r="A44" s="13" t="s">
        <v>36</v>
      </c>
      <c r="B44" s="13" t="s">
        <v>37</v>
      </c>
      <c r="C44" s="13" t="s">
        <v>38</v>
      </c>
      <c r="D44" s="13">
        <v>3</v>
      </c>
      <c r="E44" s="13">
        <v>0</v>
      </c>
      <c r="F44" s="13">
        <v>2</v>
      </c>
      <c r="G44" s="13">
        <f>SUM(E44:F44)</f>
        <v>2</v>
      </c>
      <c r="H44" s="13">
        <v>0</v>
      </c>
      <c r="I44" s="13"/>
      <c r="J44" s="13"/>
      <c r="K44" s="13"/>
      <c r="L44" s="13"/>
      <c r="M44" s="13"/>
    </row>
    <row r="45" spans="1:13" ht="16.5" thickTop="1" x14ac:dyDescent="0.25">
      <c r="A45" s="17"/>
      <c r="B45" s="17" t="s">
        <v>39</v>
      </c>
      <c r="C45" s="17"/>
      <c r="D45" s="17">
        <f ca="1">SUMIF(C34:C44,"ECHL",D34:D41)+SUMIF(C34:C41,"AHL",D34:D41)+SUMIF(C34:C41,"IHL",D34:D41)+SUMIF(C34:C41,"NHL",D34:D41)+SUMIF(C34:C41,"CHL",D34:D41)+SUMIF(C34:C41,"WCHL",D34:D41)+SUMIF(C34:C41,"UHL",D34:D41)+SUMIF(C34:C41,"ACHL",D34:D41)</f>
        <v>17</v>
      </c>
      <c r="E45" s="17">
        <f>SUMIF(C34:C44,"ECHL",E34:E44)+SUMIF(C34:C44,"AHL",E34:E44)+SUMIF(C34:C44,"IHL",E34:E44)+SUMIF(C34:C44,"NHL",E34:E44)+SUMIF(C34:C44,"CHL",E34:E44)+SUMIF(C34:C44,"WCHL",E34:E44)+SUMIF(C34:C44,"UHL",E34:E44)+SUMIF(C34:C44,"ACHL",E34:E44)</f>
        <v>2</v>
      </c>
      <c r="F45" s="17">
        <f>SUMIF(C34:C44,"ECHL",F34:F44)+SUMIF(C34:C44,"AHL",F34:F44)+SUMIF(C34:C44,"IHL",F34:F44)+SUMIF(C34:C44,"NHL",F34:F44)+SUMIF(C34:C44,"CHL",F34:F44)+SUMIF(C34:C44,"WCHL",F34:F44)+SUMIF(C34:C44,"UHL",F34:F44)+SUMIF(C34:C44,"ACHL",F34:F44)</f>
        <v>8</v>
      </c>
      <c r="G45" s="17">
        <f>SUMIF(C34:C44,"ECHL",G34:G44)+SUMIF(C34:C44,"AHL",G34:G44)+SUMIF(C34:C44,"IHL",G34:G44)+SUMIF(C34:C44,"NHL",G34:G44)+SUMIF(C34:C44,"CHL",G34:G44)+SUMIF(C34:C44,"WCHL",G34:G44)+SUMIF(C34:C41,"UHL",G34:G44)+SUMIF(C34:C44,"ACHL",G34:G44)</f>
        <v>10</v>
      </c>
      <c r="H45" s="17">
        <f>SUMIF(C34:C44,"ECHL",H34:H44)+SUMIF(C34:C44,"AHL",H34:H44)+SUMIF(C34:C44,"IHL",H34:H44)+SUMIF(C34:C44,"NHL",H34:H44)+SUMIF(C34:C44,"CHL",H34:H44)+SUMIF(C34:C44,"WCHL",H34:H44)+SUMIF(C34:C44,"UHL",H34:H44)+SUMIF(C34:C44,"ACHL",H34:H44)</f>
        <v>4</v>
      </c>
      <c r="I45" s="17">
        <v>0</v>
      </c>
      <c r="J45" s="17">
        <v>0</v>
      </c>
      <c r="K45" s="17">
        <v>0</v>
      </c>
      <c r="L45" s="17">
        <f ca="1">SUMIF(C34:C41,"ECHL",L34:L40)+SUMIF(C34:C41,"AHL",L34:L40)+SUMIF(C34:C41,"IHL",L34:L40)+SUMIF(C34:C41,"NHL",L34:L40)+SUMIF(C34:C41,"CHL",L34:L40)+SUMIF(C34:C41,"WCHL",L34:L40)+SUMIF(C34:C41,"UHL",L34:L40)+SUMIF(C34:C41,"ACHL",L34:L40)</f>
        <v>0</v>
      </c>
      <c r="M45" s="17">
        <f ca="1">SUMIF(C34:C41,"ECHL",M34:M40)+SUMIF(C34:C41,"AHL",M34:M40)+SUMIF(C34:C41,"IHL",M34:M40)+SUMIF(C34:C41,"NHL",M34:M40)+SUMIF(C34:C41,"CHL",M34:M40)+SUMIF(C34:C41,"WCHL",M34:M40)+SUMIF(C34:C41,"UHL",M34:M40)+SUMIF(C34:C41,"ACHL",M34:M40)</f>
        <v>0</v>
      </c>
    </row>
    <row r="46" spans="1:13" x14ac:dyDescent="0.2">
      <c r="A46" s="16"/>
      <c r="B46" s="16" t="s">
        <v>40</v>
      </c>
      <c r="C46" s="16"/>
      <c r="D46" s="16">
        <f>SUMIF(C34:C44,"NHL",D34:D44)</f>
        <v>0</v>
      </c>
      <c r="E46" s="16">
        <f>SUMIF(C34:C44,"NHL",E34:E44)</f>
        <v>0</v>
      </c>
      <c r="F46" s="16">
        <f>SUMIF(C34:C44,"NHL",F34:F44)</f>
        <v>0</v>
      </c>
      <c r="G46" s="16">
        <f>SUMIF(C34:C44,"NHL",G34:G44)</f>
        <v>0</v>
      </c>
      <c r="H46" s="16">
        <f>SUMIF(C34:C44,"NHL",H34:H44)</f>
        <v>0</v>
      </c>
      <c r="I46" s="16">
        <v>0</v>
      </c>
      <c r="J46" s="16">
        <v>0</v>
      </c>
      <c r="K46" s="16">
        <v>0</v>
      </c>
      <c r="L46" s="16">
        <f ca="1">SUMIF(C34:C41,"NHL",L34:L40)</f>
        <v>0</v>
      </c>
      <c r="M46" s="16">
        <f ca="1">SUMIF(C34:C41,"NHL",M34:M40)</f>
        <v>0</v>
      </c>
    </row>
    <row r="47" spans="1:13" x14ac:dyDescent="0.2">
      <c r="A47" s="16"/>
      <c r="B47" s="16" t="s">
        <v>41</v>
      </c>
      <c r="C47" s="16"/>
      <c r="D47" s="16">
        <f>SUMIF(C34:C44,"ECHL",D34:D44)</f>
        <v>17</v>
      </c>
      <c r="E47" s="16">
        <f>SUMIF(C34:C44,"ECHL",E34:E44)</f>
        <v>2</v>
      </c>
      <c r="F47" s="16">
        <f>SUMIF(C34:C44,"ECHL",F34:F44)</f>
        <v>8</v>
      </c>
      <c r="G47" s="16">
        <f>SUMIF(C34:C44,"ECHL",G34:G44)</f>
        <v>10</v>
      </c>
      <c r="H47" s="16">
        <f>SUMIF(C34:C44,"ECHL",H34:H44)</f>
        <v>4</v>
      </c>
      <c r="I47" s="16">
        <f>SUMIF(C34:C44,"ECHL",I34:I44)</f>
        <v>0</v>
      </c>
      <c r="J47" s="16">
        <f>SUMIF(C34:C44,"ECHL",J34:J44)</f>
        <v>0</v>
      </c>
      <c r="K47" s="16">
        <f>SUMIF(C34:C44,"ECHL",K34:K44)</f>
        <v>0</v>
      </c>
      <c r="L47" s="16">
        <f ca="1">SUMIF(C34:C41,"ECHL",L34:L40)</f>
        <v>0</v>
      </c>
      <c r="M47" s="16">
        <f>SUMIF(C34:C44,"ECHL",M34:M44)</f>
        <v>0</v>
      </c>
    </row>
    <row r="50" spans="1:13" ht="46.5" x14ac:dyDescent="0.7">
      <c r="A50" s="1" t="s">
        <v>67</v>
      </c>
      <c r="B50" s="2"/>
      <c r="C50" s="2"/>
      <c r="D50" s="2"/>
      <c r="E50" s="2"/>
      <c r="F50" s="2"/>
      <c r="G50" s="2"/>
      <c r="H50" s="2"/>
      <c r="I50" s="44" t="s">
        <v>68</v>
      </c>
      <c r="J50" s="2"/>
      <c r="K50" s="2"/>
      <c r="L50" s="2"/>
      <c r="M50" s="2"/>
    </row>
    <row r="51" spans="1:13" ht="15" customHeight="1" x14ac:dyDescent="0.3">
      <c r="A51" s="3" t="s">
        <v>69</v>
      </c>
      <c r="B51" s="4"/>
      <c r="C51" s="5" t="s">
        <v>3</v>
      </c>
      <c r="D51" s="4"/>
      <c r="E51" s="4"/>
      <c r="F51" s="3" t="s">
        <v>4</v>
      </c>
      <c r="G51" s="4"/>
      <c r="H51" s="2"/>
      <c r="I51" s="2"/>
      <c r="J51" s="2"/>
      <c r="K51" s="2"/>
      <c r="L51" s="2"/>
      <c r="M51" s="2"/>
    </row>
    <row r="52" spans="1:13" ht="15" customHeight="1" x14ac:dyDescent="0.3">
      <c r="A52" s="5" t="s">
        <v>5</v>
      </c>
      <c r="B52" s="7" t="s">
        <v>70</v>
      </c>
      <c r="C52" s="5" t="s">
        <v>7</v>
      </c>
      <c r="D52" s="5"/>
      <c r="E52" s="3"/>
      <c r="F52" s="79" t="s">
        <v>71</v>
      </c>
      <c r="G52" s="79"/>
      <c r="H52" s="79"/>
      <c r="I52" s="79"/>
      <c r="J52" s="79"/>
      <c r="K52" s="2"/>
      <c r="L52" s="2"/>
      <c r="M52" s="2"/>
    </row>
    <row r="53" spans="1:13" ht="15" customHeight="1" x14ac:dyDescent="0.3">
      <c r="A53" s="5" t="s">
        <v>9</v>
      </c>
      <c r="B53" s="3" t="s">
        <v>72</v>
      </c>
      <c r="C53" s="5" t="s">
        <v>11</v>
      </c>
      <c r="D53" s="5"/>
      <c r="E53" s="4"/>
      <c r="F53" s="3" t="s">
        <v>73</v>
      </c>
      <c r="G53" s="3"/>
      <c r="H53" s="2"/>
      <c r="I53" s="2"/>
      <c r="J53" s="2"/>
      <c r="K53" s="2"/>
      <c r="L53" s="8"/>
      <c r="M53" s="2"/>
    </row>
    <row r="54" spans="1:13" ht="75" customHeight="1" x14ac:dyDescent="0.2">
      <c r="A54" s="54" t="s">
        <v>247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</row>
    <row r="55" spans="1:13" ht="42" customHeight="1" x14ac:dyDescent="0.2">
      <c r="A55" s="54" t="s">
        <v>248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</row>
    <row r="56" spans="1:13" ht="15" customHeight="1" x14ac:dyDescent="0.2">
      <c r="A56" s="54" t="s">
        <v>240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</row>
    <row r="57" spans="1:13" x14ac:dyDescent="0.2">
      <c r="A57" s="62"/>
      <c r="B57" s="62"/>
      <c r="C57" s="63"/>
      <c r="D57" s="64" t="s">
        <v>13</v>
      </c>
      <c r="E57" s="65"/>
      <c r="F57" s="65"/>
      <c r="G57" s="65"/>
      <c r="H57" s="66"/>
      <c r="I57" s="64" t="s">
        <v>14</v>
      </c>
      <c r="J57" s="65"/>
      <c r="K57" s="65"/>
      <c r="L57" s="65"/>
      <c r="M57" s="65"/>
    </row>
    <row r="58" spans="1:13" x14ac:dyDescent="0.2">
      <c r="A58" s="9" t="s">
        <v>15</v>
      </c>
      <c r="B58" s="10" t="s">
        <v>16</v>
      </c>
      <c r="C58" s="10" t="s">
        <v>17</v>
      </c>
      <c r="D58" s="10" t="s">
        <v>18</v>
      </c>
      <c r="E58" s="10" t="s">
        <v>19</v>
      </c>
      <c r="F58" s="10" t="s">
        <v>20</v>
      </c>
      <c r="G58" s="10" t="s">
        <v>21</v>
      </c>
      <c r="H58" s="10" t="s">
        <v>22</v>
      </c>
      <c r="I58" s="10" t="s">
        <v>18</v>
      </c>
      <c r="J58" s="10" t="s">
        <v>19</v>
      </c>
      <c r="K58" s="10" t="s">
        <v>20</v>
      </c>
      <c r="L58" s="10" t="s">
        <v>21</v>
      </c>
      <c r="M58" s="11" t="s">
        <v>22</v>
      </c>
    </row>
    <row r="59" spans="1:13" x14ac:dyDescent="0.2">
      <c r="A59" s="4" t="s">
        <v>47</v>
      </c>
      <c r="B59" s="4" t="s">
        <v>74</v>
      </c>
      <c r="C59" s="4" t="s">
        <v>75</v>
      </c>
      <c r="D59" s="4">
        <v>21</v>
      </c>
      <c r="E59" s="4">
        <v>1</v>
      </c>
      <c r="F59" s="4">
        <v>4</v>
      </c>
      <c r="G59" s="4">
        <v>5</v>
      </c>
      <c r="H59" s="4">
        <v>19</v>
      </c>
      <c r="I59" s="4"/>
      <c r="J59" s="4"/>
      <c r="K59" s="4"/>
      <c r="L59" s="4"/>
      <c r="M59" s="4"/>
    </row>
    <row r="60" spans="1:13" x14ac:dyDescent="0.2">
      <c r="A60" s="4" t="s">
        <v>47</v>
      </c>
      <c r="B60" s="4" t="s">
        <v>76</v>
      </c>
      <c r="C60" s="4" t="s">
        <v>75</v>
      </c>
      <c r="D60" s="4">
        <v>4</v>
      </c>
      <c r="E60" s="4">
        <v>0</v>
      </c>
      <c r="F60" s="4">
        <v>0</v>
      </c>
      <c r="G60" s="4">
        <v>0</v>
      </c>
      <c r="H60" s="4">
        <v>2</v>
      </c>
      <c r="I60" s="4"/>
      <c r="J60" s="4"/>
      <c r="K60" s="4"/>
      <c r="L60" s="4"/>
      <c r="M60" s="4"/>
    </row>
    <row r="61" spans="1:13" x14ac:dyDescent="0.2">
      <c r="A61" s="4" t="s">
        <v>48</v>
      </c>
      <c r="B61" s="4" t="s">
        <v>74</v>
      </c>
      <c r="C61" s="4" t="s">
        <v>75</v>
      </c>
      <c r="D61" s="4">
        <v>57</v>
      </c>
      <c r="E61" s="4">
        <v>12</v>
      </c>
      <c r="F61" s="4">
        <v>19</v>
      </c>
      <c r="G61" s="4">
        <v>31</v>
      </c>
      <c r="H61" s="4">
        <v>75</v>
      </c>
      <c r="I61" s="4"/>
      <c r="J61" s="4"/>
      <c r="K61" s="4"/>
      <c r="L61" s="4"/>
      <c r="M61" s="4"/>
    </row>
    <row r="62" spans="1:13" x14ac:dyDescent="0.2">
      <c r="A62" s="4" t="s">
        <v>23</v>
      </c>
      <c r="B62" s="4" t="s">
        <v>77</v>
      </c>
      <c r="C62" s="4" t="s">
        <v>78</v>
      </c>
      <c r="D62" s="4">
        <v>16</v>
      </c>
      <c r="E62" s="4">
        <v>1</v>
      </c>
      <c r="F62" s="4">
        <v>4</v>
      </c>
      <c r="G62" s="4">
        <v>5</v>
      </c>
      <c r="H62" s="4">
        <v>12</v>
      </c>
      <c r="I62" s="4"/>
      <c r="J62" s="4"/>
      <c r="K62" s="4"/>
      <c r="L62" s="4"/>
      <c r="M62" s="4"/>
    </row>
    <row r="63" spans="1:13" x14ac:dyDescent="0.2">
      <c r="A63" s="4" t="s">
        <v>27</v>
      </c>
      <c r="B63" s="4" t="s">
        <v>77</v>
      </c>
      <c r="C63" s="4" t="s">
        <v>78</v>
      </c>
      <c r="D63" s="4">
        <v>31</v>
      </c>
      <c r="E63" s="4">
        <v>3</v>
      </c>
      <c r="F63" s="4">
        <v>5</v>
      </c>
      <c r="G63" s="4">
        <v>8</v>
      </c>
      <c r="H63" s="4">
        <v>32</v>
      </c>
      <c r="I63" s="4"/>
      <c r="J63" s="4"/>
      <c r="K63" s="4"/>
      <c r="L63" s="4"/>
      <c r="M63" s="4"/>
    </row>
    <row r="64" spans="1:13" x14ac:dyDescent="0.2">
      <c r="A64" s="4" t="s">
        <v>29</v>
      </c>
      <c r="B64" s="4" t="s">
        <v>77</v>
      </c>
      <c r="C64" s="4" t="s">
        <v>78</v>
      </c>
      <c r="D64" s="4">
        <v>33</v>
      </c>
      <c r="E64" s="4">
        <v>8</v>
      </c>
      <c r="F64" s="4">
        <v>17</v>
      </c>
      <c r="G64" s="4">
        <v>25</v>
      </c>
      <c r="H64" s="4">
        <v>36</v>
      </c>
      <c r="I64" s="4"/>
      <c r="J64" s="4"/>
      <c r="K64" s="4"/>
      <c r="L64" s="4"/>
      <c r="M64" s="4"/>
    </row>
    <row r="65" spans="1:13" x14ac:dyDescent="0.2">
      <c r="A65" s="4" t="s">
        <v>32</v>
      </c>
      <c r="B65" s="4" t="s">
        <v>77</v>
      </c>
      <c r="C65" s="4" t="s">
        <v>79</v>
      </c>
      <c r="D65" s="4">
        <v>42</v>
      </c>
      <c r="E65" s="4">
        <v>14</v>
      </c>
      <c r="F65" s="4">
        <v>14</v>
      </c>
      <c r="G65" s="4">
        <v>28</v>
      </c>
      <c r="H65" s="4">
        <v>88</v>
      </c>
      <c r="I65" s="13"/>
      <c r="J65" s="13"/>
      <c r="K65" s="13"/>
      <c r="L65" s="13"/>
      <c r="M65" s="13"/>
    </row>
    <row r="66" spans="1:13" x14ac:dyDescent="0.2">
      <c r="A66" s="12" t="s">
        <v>33</v>
      </c>
      <c r="B66" s="12" t="s">
        <v>80</v>
      </c>
      <c r="C66" s="12" t="s">
        <v>81</v>
      </c>
      <c r="D66" s="12">
        <v>54</v>
      </c>
      <c r="E66" s="12">
        <v>6</v>
      </c>
      <c r="F66" s="12">
        <v>15</v>
      </c>
      <c r="G66" s="12">
        <v>21</v>
      </c>
      <c r="H66" s="12">
        <v>36</v>
      </c>
      <c r="I66" s="12">
        <v>14</v>
      </c>
      <c r="J66" s="12">
        <v>4</v>
      </c>
      <c r="K66" s="12">
        <v>3</v>
      </c>
      <c r="L66" s="12">
        <v>7</v>
      </c>
      <c r="M66" s="12">
        <v>16</v>
      </c>
    </row>
    <row r="67" spans="1:13" x14ac:dyDescent="0.2">
      <c r="A67" s="12" t="s">
        <v>35</v>
      </c>
      <c r="B67" s="12" t="s">
        <v>82</v>
      </c>
      <c r="C67" s="12" t="s">
        <v>81</v>
      </c>
      <c r="D67" s="12">
        <v>35</v>
      </c>
      <c r="E67" s="12">
        <v>11</v>
      </c>
      <c r="F67" s="12">
        <v>16</v>
      </c>
      <c r="G67" s="12">
        <v>27</v>
      </c>
      <c r="H67" s="12">
        <v>44</v>
      </c>
      <c r="I67" s="12"/>
      <c r="J67" s="12"/>
      <c r="K67" s="12"/>
      <c r="L67" s="12"/>
      <c r="M67" s="12"/>
    </row>
    <row r="68" spans="1:13" x14ac:dyDescent="0.2">
      <c r="A68" s="12" t="s">
        <v>35</v>
      </c>
      <c r="B68" s="12" t="s">
        <v>80</v>
      </c>
      <c r="C68" s="12" t="s">
        <v>81</v>
      </c>
      <c r="D68" s="12">
        <v>1</v>
      </c>
      <c r="E68" s="12">
        <v>1</v>
      </c>
      <c r="F68" s="12">
        <v>0</v>
      </c>
      <c r="G68" s="12">
        <v>1</v>
      </c>
      <c r="H68" s="12">
        <v>2</v>
      </c>
      <c r="I68" s="12">
        <v>6</v>
      </c>
      <c r="J68" s="12">
        <v>0</v>
      </c>
      <c r="K68" s="12">
        <v>2</v>
      </c>
      <c r="L68" s="12">
        <v>2</v>
      </c>
      <c r="M68" s="12">
        <v>8</v>
      </c>
    </row>
    <row r="69" spans="1:13" ht="16.5" thickBot="1" x14ac:dyDescent="0.3">
      <c r="A69" s="13" t="s">
        <v>36</v>
      </c>
      <c r="B69" s="13" t="s">
        <v>37</v>
      </c>
      <c r="C69" s="13" t="s">
        <v>38</v>
      </c>
      <c r="D69" s="13">
        <v>3</v>
      </c>
      <c r="E69" s="13">
        <v>0</v>
      </c>
      <c r="F69" s="13">
        <v>0</v>
      </c>
      <c r="G69" s="13">
        <f>SUM(E69:F69)</f>
        <v>0</v>
      </c>
      <c r="H69" s="13">
        <v>4</v>
      </c>
      <c r="I69" s="13"/>
      <c r="J69" s="13"/>
      <c r="K69" s="13"/>
      <c r="L69" s="13"/>
      <c r="M69" s="13"/>
    </row>
    <row r="70" spans="1:13" ht="16.5" thickTop="1" x14ac:dyDescent="0.25">
      <c r="A70" s="17"/>
      <c r="B70" s="17" t="s">
        <v>39</v>
      </c>
      <c r="C70" s="17"/>
      <c r="D70" s="17">
        <f ca="1">SUMIF(C59:C69,"ECHL",D59:D66)+SUMIF(C59:C66,"AHL",D59:D66)+SUMIF(C59:C66,"IHL",D59:D66)+SUMIF(C59:C66,"NHL",D59:D66)+SUMIF(C59:C66,"CHL",D59:D66)+SUMIF(C59:C66,"WCHL",D59:D66)+SUMIF(C59:C66,"UHL",D59:D66)+SUMIF(C59:C66,"ACHL",D59:D66)</f>
        <v>3</v>
      </c>
      <c r="E70" s="17">
        <f>SUMIF(C59:C69,"ECHL",E59:E69)+SUMIF(C59:C69,"AHL",E59:E69)+SUMIF(C59:C69,"IHL",E59:E69)+SUMIF(C59:C69,"NHL",E59:E69)+SUMIF(C59:C69,"CHL",E59:E69)+SUMIF(C59:C69,"WCHL",E59:E69)+SUMIF(C59:C69,"UHL",E59:E69)+SUMIF(C59:C69,"ACHL",E59:E69)</f>
        <v>0</v>
      </c>
      <c r="F70" s="17">
        <f>SUMIF(C59:C69,"ECHL",F59:F69)+SUMIF(C59:C69,"AHL",F59:F69)+SUMIF(C59:C69,"IHL",F59:F69)+SUMIF(C59:C69,"NHL",F59:F69)+SUMIF(C59:C69,"CHL",F59:F69)+SUMIF(C59:C69,"WCHL",F59:F69)+SUMIF(C59:C69,"UHL",F59:F69)+SUMIF(C59:C69,"ACHL",F59:F69)</f>
        <v>0</v>
      </c>
      <c r="G70" s="17">
        <f>SUMIF(C59:C69,"ECHL",G59:G69)+SUMIF(C59:C69,"AHL",G59:G69)+SUMIF(C59:C69,"IHL",G59:G69)+SUMIF(C59:C69,"NHL",G59:G69)+SUMIF(C59:C69,"CHL",G59:G69)+SUMIF(C59:C69,"WCHL",G59:G69)+SUMIF(C59:C66,"UHL",G59:G69)+SUMIF(C59:C69,"ACHL",G59:G69)</f>
        <v>0</v>
      </c>
      <c r="H70" s="17">
        <f>SUMIF(C59:C69,"ECHL",H59:H69)+SUMIF(C59:C69,"AHL",H59:H69)+SUMIF(C59:C69,"IHL",H59:H69)+SUMIF(C59:C69,"NHL",H59:H69)+SUMIF(C59:C69,"CHL",H59:H69)+SUMIF(C59:C69,"WCHL",H59:H69)+SUMIF(C59:C69,"UHL",H59:H69)+SUMIF(C59:C69,"ACHL",H59:H69)</f>
        <v>4</v>
      </c>
      <c r="I70" s="17">
        <v>0</v>
      </c>
      <c r="J70" s="17">
        <v>0</v>
      </c>
      <c r="K70" s="17">
        <v>0</v>
      </c>
      <c r="L70" s="17">
        <f ca="1">SUMIF(C59:C66,"ECHL",L59:L65)+SUMIF(C59:C66,"AHL",L59:L65)+SUMIF(C59:C66,"IHL",L59:L65)+SUMIF(C59:C66,"NHL",L59:L65)+SUMIF(C59:C66,"CHL",L59:L65)+SUMIF(C59:C66,"WCHL",L59:L65)+SUMIF(C59:C66,"UHL",L59:L65)+SUMIF(C59:C66,"ACHL",L59:L65)</f>
        <v>0</v>
      </c>
      <c r="M70" s="17">
        <f ca="1">SUMIF(C59:C66,"ECHL",M59:M65)+SUMIF(C59:C66,"AHL",M59:M65)+SUMIF(C59:C66,"IHL",M59:M65)+SUMIF(C59:C66,"NHL",M59:M65)+SUMIF(C59:C66,"CHL",M59:M65)+SUMIF(C59:C66,"WCHL",M59:M65)+SUMIF(C59:C66,"UHL",M59:M65)+SUMIF(C59:C66,"ACHL",M59:M65)</f>
        <v>0</v>
      </c>
    </row>
    <row r="71" spans="1:13" x14ac:dyDescent="0.2">
      <c r="A71" s="16"/>
      <c r="B71" s="16" t="s">
        <v>40</v>
      </c>
      <c r="C71" s="16"/>
      <c r="D71" s="16">
        <f>SUMIF(C59:C69,"NHL",D59:D69)</f>
        <v>0</v>
      </c>
      <c r="E71" s="16">
        <f>SUMIF(C59:C69,"NHL",E59:E69)</f>
        <v>0</v>
      </c>
      <c r="F71" s="16">
        <f>SUMIF(C59:C69,"NHL",F59:F69)</f>
        <v>0</v>
      </c>
      <c r="G71" s="16">
        <f>SUMIF(C59:C69,"NHL",G59:G69)</f>
        <v>0</v>
      </c>
      <c r="H71" s="16">
        <f>SUMIF(C59:C69,"NHL",H59:H69)</f>
        <v>0</v>
      </c>
      <c r="I71" s="16">
        <v>0</v>
      </c>
      <c r="J71" s="16">
        <v>0</v>
      </c>
      <c r="K71" s="16">
        <v>0</v>
      </c>
      <c r="L71" s="16">
        <f ca="1">SUMIF(C59:C66,"NHL",L59:L65)</f>
        <v>0</v>
      </c>
      <c r="M71" s="16">
        <f ca="1">SUMIF(C59:C66,"NHL",M59:M65)</f>
        <v>0</v>
      </c>
    </row>
    <row r="72" spans="1:13" x14ac:dyDescent="0.2">
      <c r="A72" s="16"/>
      <c r="B72" s="16" t="s">
        <v>41</v>
      </c>
      <c r="C72" s="16"/>
      <c r="D72" s="16">
        <f>SUMIF(C59:C69,"ECHL",D59:D69)</f>
        <v>3</v>
      </c>
      <c r="E72" s="16">
        <f>SUMIF(C59:C69,"ECHL",E59:E69)</f>
        <v>0</v>
      </c>
      <c r="F72" s="16">
        <f>SUMIF(C59:C69,"ECHL",F59:F69)</f>
        <v>0</v>
      </c>
      <c r="G72" s="16">
        <f>SUMIF(C59:C69,"ECHL",G59:G69)</f>
        <v>0</v>
      </c>
      <c r="H72" s="16">
        <f>SUMIF(C59:C69,"ECHL",H59:H69)</f>
        <v>4</v>
      </c>
      <c r="I72" s="16">
        <f>SUMIF(C59:C69,"ECHL",I59:I69)</f>
        <v>0</v>
      </c>
      <c r="J72" s="16">
        <f>SUMIF(C59:C69,"ECHL",J59:J69)</f>
        <v>0</v>
      </c>
      <c r="K72" s="16">
        <f>SUMIF(C59:C69,"ECHL",K59:K69)</f>
        <v>0</v>
      </c>
      <c r="L72" s="16">
        <f ca="1">SUMIF(C59:C66,"ECHL",L59:L65)</f>
        <v>0</v>
      </c>
      <c r="M72" s="16">
        <f>SUMIF(C59:C69,"ECHL",M59:M69)</f>
        <v>0</v>
      </c>
    </row>
    <row r="77" spans="1:13" ht="46.5" x14ac:dyDescent="0.7">
      <c r="A77" s="1" t="s">
        <v>111</v>
      </c>
      <c r="B77" s="2"/>
      <c r="C77" s="2"/>
      <c r="D77" s="2"/>
      <c r="E77" s="2"/>
      <c r="F77" s="2"/>
      <c r="G77" s="2"/>
      <c r="H77" s="2"/>
      <c r="I77" s="44" t="s">
        <v>112</v>
      </c>
      <c r="J77" s="2"/>
      <c r="K77" s="2"/>
      <c r="L77" s="2"/>
      <c r="M77" s="2"/>
    </row>
    <row r="78" spans="1:13" ht="18.75" x14ac:dyDescent="0.3">
      <c r="A78" s="3" t="s">
        <v>69</v>
      </c>
      <c r="B78" s="4"/>
      <c r="C78" s="5" t="s">
        <v>3</v>
      </c>
      <c r="D78" s="4"/>
      <c r="E78" s="4"/>
      <c r="F78" s="3" t="s">
        <v>83</v>
      </c>
      <c r="G78" s="4"/>
      <c r="H78" s="2"/>
      <c r="I78" s="2"/>
      <c r="J78" s="2"/>
      <c r="K78" s="2"/>
      <c r="L78" s="2"/>
      <c r="M78" s="2"/>
    </row>
    <row r="79" spans="1:13" ht="18.75" x14ac:dyDescent="0.3">
      <c r="A79" s="5" t="s">
        <v>5</v>
      </c>
      <c r="B79" s="7" t="s">
        <v>113</v>
      </c>
      <c r="C79" s="5" t="s">
        <v>7</v>
      </c>
      <c r="D79" s="5"/>
      <c r="E79" s="3"/>
      <c r="F79" s="3" t="s">
        <v>114</v>
      </c>
      <c r="G79" s="3"/>
      <c r="H79" s="2"/>
      <c r="I79" s="2"/>
      <c r="J79" s="2"/>
      <c r="K79" s="2"/>
      <c r="L79" s="2"/>
      <c r="M79" s="2"/>
    </row>
    <row r="80" spans="1:13" ht="18.75" x14ac:dyDescent="0.3">
      <c r="A80" s="5" t="s">
        <v>9</v>
      </c>
      <c r="B80" s="3" t="s">
        <v>43</v>
      </c>
      <c r="C80" s="5" t="s">
        <v>11</v>
      </c>
      <c r="D80" s="5"/>
      <c r="E80" s="4"/>
      <c r="F80" s="3" t="s">
        <v>115</v>
      </c>
      <c r="G80" s="3"/>
      <c r="H80" s="2"/>
      <c r="I80" s="2"/>
      <c r="J80" s="2"/>
      <c r="K80" s="2"/>
      <c r="L80" s="8"/>
      <c r="M80" s="2"/>
    </row>
    <row r="81" spans="1:13" s="45" customFormat="1" ht="33.75" customHeight="1" x14ac:dyDescent="0.2">
      <c r="A81" s="54" t="s">
        <v>271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</row>
    <row r="82" spans="1:13" s="45" customFormat="1" ht="92.25" customHeight="1" x14ac:dyDescent="0.2">
      <c r="A82" s="54" t="s">
        <v>272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</row>
    <row r="83" spans="1:13" s="45" customFormat="1" x14ac:dyDescent="0.2">
      <c r="A83" s="54" t="s">
        <v>273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</row>
    <row r="84" spans="1:13" x14ac:dyDescent="0.2">
      <c r="A84" s="62"/>
      <c r="B84" s="62"/>
      <c r="C84" s="63"/>
      <c r="D84" s="64" t="s">
        <v>13</v>
      </c>
      <c r="E84" s="65"/>
      <c r="F84" s="65"/>
      <c r="G84" s="65"/>
      <c r="H84" s="66"/>
      <c r="I84" s="67" t="s">
        <v>14</v>
      </c>
      <c r="J84" s="67"/>
      <c r="K84" s="67"/>
      <c r="L84" s="67"/>
      <c r="M84" s="64"/>
    </row>
    <row r="85" spans="1:13" x14ac:dyDescent="0.2">
      <c r="A85" s="9" t="s">
        <v>15</v>
      </c>
      <c r="B85" s="10" t="s">
        <v>16</v>
      </c>
      <c r="C85" s="10" t="s">
        <v>17</v>
      </c>
      <c r="D85" s="10" t="s">
        <v>18</v>
      </c>
      <c r="E85" s="10" t="s">
        <v>19</v>
      </c>
      <c r="F85" s="10" t="s">
        <v>20</v>
      </c>
      <c r="G85" s="10" t="s">
        <v>21</v>
      </c>
      <c r="H85" s="10" t="s">
        <v>22</v>
      </c>
      <c r="I85" s="10" t="s">
        <v>18</v>
      </c>
      <c r="J85" s="10" t="s">
        <v>19</v>
      </c>
      <c r="K85" s="10" t="s">
        <v>20</v>
      </c>
      <c r="L85" s="10" t="s">
        <v>21</v>
      </c>
      <c r="M85" s="11" t="s">
        <v>22</v>
      </c>
    </row>
    <row r="86" spans="1:13" x14ac:dyDescent="0.2">
      <c r="A86" s="4" t="s">
        <v>116</v>
      </c>
      <c r="B86" s="4" t="s">
        <v>117</v>
      </c>
      <c r="C86" s="4" t="s">
        <v>46</v>
      </c>
      <c r="D86" s="4">
        <v>22</v>
      </c>
      <c r="E86" s="4">
        <v>5</v>
      </c>
      <c r="F86" s="4">
        <v>10</v>
      </c>
      <c r="G86" s="4">
        <v>15</v>
      </c>
      <c r="H86" s="4">
        <v>26</v>
      </c>
      <c r="I86" s="4"/>
      <c r="J86" s="4"/>
      <c r="K86" s="4"/>
      <c r="L86" s="4"/>
      <c r="M86" s="4"/>
    </row>
    <row r="87" spans="1:13" x14ac:dyDescent="0.2">
      <c r="A87" s="4" t="s">
        <v>47</v>
      </c>
      <c r="B87" s="4" t="s">
        <v>88</v>
      </c>
      <c r="C87" s="4" t="s">
        <v>25</v>
      </c>
      <c r="D87" s="4">
        <v>32</v>
      </c>
      <c r="E87" s="4">
        <v>13</v>
      </c>
      <c r="F87" s="4">
        <v>9</v>
      </c>
      <c r="G87" s="4">
        <v>22</v>
      </c>
      <c r="H87" s="4">
        <v>53</v>
      </c>
      <c r="I87" s="4">
        <v>14</v>
      </c>
      <c r="J87" s="4">
        <v>43</v>
      </c>
      <c r="K87" s="4">
        <v>7</v>
      </c>
      <c r="L87" s="4">
        <v>19</v>
      </c>
      <c r="M87" s="4"/>
    </row>
    <row r="88" spans="1:13" x14ac:dyDescent="0.2">
      <c r="A88" s="4" t="s">
        <v>48</v>
      </c>
      <c r="B88" s="4" t="s">
        <v>118</v>
      </c>
      <c r="C88" s="4" t="s">
        <v>119</v>
      </c>
      <c r="D88" s="4">
        <v>45</v>
      </c>
      <c r="E88" s="4">
        <v>42</v>
      </c>
      <c r="F88" s="4">
        <v>34</v>
      </c>
      <c r="G88" s="4">
        <v>76</v>
      </c>
      <c r="H88" s="4">
        <v>213</v>
      </c>
      <c r="I88" s="4"/>
      <c r="J88" s="4"/>
      <c r="K88" s="4"/>
      <c r="L88" s="4"/>
      <c r="M88" s="4"/>
    </row>
    <row r="89" spans="1:13" x14ac:dyDescent="0.2">
      <c r="A89" s="4" t="s">
        <v>23</v>
      </c>
      <c r="B89" s="4" t="s">
        <v>120</v>
      </c>
      <c r="C89" s="4" t="s">
        <v>50</v>
      </c>
      <c r="D89" s="4">
        <v>32</v>
      </c>
      <c r="E89" s="4">
        <v>9</v>
      </c>
      <c r="F89" s="4">
        <v>2</v>
      </c>
      <c r="G89" s="4">
        <v>12</v>
      </c>
      <c r="H89" s="4">
        <v>73</v>
      </c>
      <c r="I89" s="12"/>
      <c r="J89" s="12"/>
      <c r="K89" s="12"/>
      <c r="L89" s="12"/>
      <c r="M89" s="12"/>
    </row>
    <row r="90" spans="1:13" x14ac:dyDescent="0.2">
      <c r="A90" s="4" t="s">
        <v>27</v>
      </c>
      <c r="B90" s="4" t="s">
        <v>120</v>
      </c>
      <c r="C90" s="4" t="s">
        <v>50</v>
      </c>
      <c r="D90" s="4">
        <v>33</v>
      </c>
      <c r="E90" s="4">
        <v>11</v>
      </c>
      <c r="F90" s="4">
        <v>10</v>
      </c>
      <c r="G90" s="4">
        <v>21</v>
      </c>
      <c r="H90" s="4">
        <v>139</v>
      </c>
      <c r="I90" s="12"/>
      <c r="J90" s="12"/>
      <c r="K90" s="12"/>
      <c r="L90" s="12"/>
      <c r="M90" s="12"/>
    </row>
    <row r="91" spans="1:13" x14ac:dyDescent="0.2">
      <c r="A91" s="4" t="s">
        <v>29</v>
      </c>
      <c r="B91" s="4" t="s">
        <v>120</v>
      </c>
      <c r="C91" s="4" t="s">
        <v>50</v>
      </c>
      <c r="D91" s="4">
        <v>37</v>
      </c>
      <c r="E91" s="4">
        <v>25</v>
      </c>
      <c r="F91" s="4">
        <v>22</v>
      </c>
      <c r="G91" s="4">
        <v>47</v>
      </c>
      <c r="H91" s="4">
        <v>117</v>
      </c>
      <c r="I91" s="12"/>
      <c r="J91" s="12"/>
      <c r="K91" s="12"/>
      <c r="L91" s="12"/>
      <c r="M91" s="12"/>
    </row>
    <row r="92" spans="1:13" x14ac:dyDescent="0.2">
      <c r="A92" s="4" t="s">
        <v>32</v>
      </c>
      <c r="B92" s="4" t="s">
        <v>120</v>
      </c>
      <c r="C92" s="4" t="s">
        <v>50</v>
      </c>
      <c r="D92" s="4">
        <v>33</v>
      </c>
      <c r="E92" s="4">
        <v>14</v>
      </c>
      <c r="F92" s="4">
        <v>10</v>
      </c>
      <c r="G92" s="4">
        <v>24</v>
      </c>
      <c r="H92" s="4">
        <v>147</v>
      </c>
      <c r="I92" s="12"/>
      <c r="J92" s="12"/>
      <c r="K92" s="12"/>
      <c r="L92" s="12"/>
      <c r="M92" s="12"/>
    </row>
    <row r="93" spans="1:13" x14ac:dyDescent="0.2">
      <c r="A93" s="4" t="s">
        <v>32</v>
      </c>
      <c r="B93" s="4" t="s">
        <v>121</v>
      </c>
      <c r="C93" s="4" t="s">
        <v>110</v>
      </c>
      <c r="D93" s="4">
        <v>10</v>
      </c>
      <c r="E93" s="4">
        <v>2</v>
      </c>
      <c r="F93" s="4">
        <v>3</v>
      </c>
      <c r="G93" s="4">
        <v>5</v>
      </c>
      <c r="H93" s="4">
        <v>27</v>
      </c>
      <c r="I93" s="12"/>
      <c r="J93" s="12"/>
      <c r="K93" s="12"/>
      <c r="L93" s="12"/>
      <c r="M93" s="12"/>
    </row>
    <row r="94" spans="1:13" x14ac:dyDescent="0.2">
      <c r="A94" s="4" t="s">
        <v>33</v>
      </c>
      <c r="B94" s="4" t="s">
        <v>121</v>
      </c>
      <c r="C94" s="4" t="s">
        <v>110</v>
      </c>
      <c r="D94" s="4">
        <v>37</v>
      </c>
      <c r="E94" s="4">
        <v>7</v>
      </c>
      <c r="F94" s="4">
        <v>5</v>
      </c>
      <c r="G94" s="4">
        <v>12</v>
      </c>
      <c r="H94" s="4">
        <v>76</v>
      </c>
      <c r="I94" s="12"/>
      <c r="J94" s="12"/>
      <c r="K94" s="12"/>
      <c r="L94" s="12"/>
      <c r="M94" s="12"/>
    </row>
    <row r="95" spans="1:13" x14ac:dyDescent="0.2">
      <c r="A95" s="12" t="s">
        <v>33</v>
      </c>
      <c r="B95" s="12" t="s">
        <v>122</v>
      </c>
      <c r="C95" s="12" t="s">
        <v>38</v>
      </c>
      <c r="D95" s="12">
        <v>11</v>
      </c>
      <c r="E95" s="12">
        <v>1</v>
      </c>
      <c r="F95" s="12">
        <v>8</v>
      </c>
      <c r="G95" s="12">
        <v>9</v>
      </c>
      <c r="H95" s="12">
        <v>9</v>
      </c>
      <c r="I95" s="12"/>
      <c r="J95" s="12"/>
      <c r="K95" s="12"/>
      <c r="L95" s="12"/>
      <c r="M95" s="12"/>
    </row>
    <row r="96" spans="1:13" x14ac:dyDescent="0.2">
      <c r="A96" s="12" t="s">
        <v>35</v>
      </c>
      <c r="B96" s="12" t="s">
        <v>85</v>
      </c>
      <c r="C96" s="12" t="s">
        <v>38</v>
      </c>
      <c r="D96" s="12">
        <v>11</v>
      </c>
      <c r="E96" s="12">
        <v>3</v>
      </c>
      <c r="F96" s="12">
        <v>4</v>
      </c>
      <c r="G96" s="12">
        <v>7</v>
      </c>
      <c r="H96" s="12">
        <v>20</v>
      </c>
      <c r="I96" s="12"/>
      <c r="J96" s="12"/>
      <c r="K96" s="12"/>
      <c r="L96" s="12"/>
      <c r="M96" s="12"/>
    </row>
    <row r="97" spans="1:13" ht="16.5" thickBot="1" x14ac:dyDescent="0.3">
      <c r="A97" s="13" t="s">
        <v>36</v>
      </c>
      <c r="B97" s="13" t="s">
        <v>37</v>
      </c>
      <c r="C97" s="13" t="s">
        <v>38</v>
      </c>
      <c r="D97" s="13">
        <v>3</v>
      </c>
      <c r="E97" s="13">
        <v>1</v>
      </c>
      <c r="F97" s="13">
        <v>1</v>
      </c>
      <c r="G97" s="13">
        <f>SUM(E97:F97)</f>
        <v>2</v>
      </c>
      <c r="H97" s="13">
        <v>2</v>
      </c>
      <c r="I97" s="13"/>
      <c r="J97" s="13"/>
      <c r="K97" s="13"/>
      <c r="L97" s="13"/>
      <c r="M97" s="13"/>
    </row>
    <row r="98" spans="1:13" ht="16.5" thickTop="1" x14ac:dyDescent="0.25">
      <c r="A98" s="17"/>
      <c r="B98" s="17" t="s">
        <v>39</v>
      </c>
      <c r="C98" s="17"/>
      <c r="D98" s="17">
        <f ca="1">SUMIF(C86:C97,"ECHL",D86:D95)+SUMIF(C86:C95,"AHL",D86:D95)+SUMIF(C86:C95,"IHL",D86:D95)+SUMIF(C86:C95,"NHL",D86:D95)+SUMIF(C86:C95,"CHL",D86:D95)+SUMIF(C86:C95,"WCHL",D86:D95)+SUMIF(C86:C95,"UHL",D86:D95)+SUMIF(C86:C95,"ACHL",D86:D95)</f>
        <v>72</v>
      </c>
      <c r="E98" s="17">
        <f ca="1">SUMIF(C86:C97,"ECHL",E86:E95)+SUMIF(C86:C97,"AHL",E86:E95)+SUMIF(C86:C97,"IHL",E86:E95)+SUMIF(C86:C97,"NHL",E86:E97)+SUMIF(C86:C97,"CHL",E86:E97)+SUMIF(C86:C97,"WCHL",E86:E97)+SUMIF(C86:C97,"UHL",E86:E95)+SUMIF(C86:C97,"ACHL",E86:E97)</f>
        <v>14</v>
      </c>
      <c r="F98" s="17">
        <f>SUMIF(C86:C97,"ECHL",F86:F97)+SUMIF(C86:C97,"AHL",F86:F97)+SUMIF(C86:C97,"IHL",F86:F97)+SUMIF(C86:C97,"NHL",F86:F97)+SUMIF(C86:C97,"CHL",F86:F97)+SUMIF(C86:C97,"WCHL",F86:F97)+SUMIF(C86:C97,"UHL",F86:F97)+SUMIF(C86:C97,"ACHL",F86:F97)</f>
        <v>21</v>
      </c>
      <c r="G98" s="17">
        <f>SUMIF(C86:C97,"ECHL",G86:G97)+SUMIF(C86:C97,"AHL",G86:G97)+SUMIF(C86:C97,"IHL",G86:G97)+SUMIF(C86:C97,"NHL",G86:G97)+SUMIF(C86:C97,"CHL",G86:G97)+SUMIF(C86:C97,"WCHL",G86:G97)+SUMIF(C86:C95,"UHL",G86:G97)+SUMIF(C86:C97,"ACHL",G86:G97)</f>
        <v>35</v>
      </c>
      <c r="H98" s="17">
        <f>SUMIF(C86:C97,"ECHL",H86:H97)+SUMIF(C86:C97,"AHL",H86:H97)+SUMIF(C86:C97,"IHL",H86:H97)+SUMIF(C86:C97,"NHL",H86:H97)+SUMIF(C86:C97,"CHL",H86:H97)+SUMIF(C86:C97,"WCHL",H86:H97)+SUMIF(C86:C97,"UHL",H86:H97)+SUMIF(C86:C97,"ACHL",H86:H97)</f>
        <v>134</v>
      </c>
      <c r="I98" s="17">
        <f>SUMIF(C86:C97,"ECHL",I86:I97)+SUMIF(C86:C97,"AHL",I86:I97)+SUMIF(C86:C97,"IHL",I86:I97)+SUMIF(C86:C97,"NHL",I86:I97)+SUMIF(C86:C97,"CHL",I86:I97)+SUMIF(C86:C97,"WCHL",I86:I97)+SUMIF(C86:C97,"UHL",I86:I97)+SUMIF(C86:C97,"ACHL",I86:I97)</f>
        <v>0</v>
      </c>
      <c r="J98" s="17">
        <f>SUMIF(C86:C97,"ECHL",J86:J97)+SUMIF(C86:C97,"AHL",J86:J97)+SUMIF(C86:C97,"IHL",J86:J97)+SUMIF(C86:C97,"NHL",J86:J97)+SUMIF(C86:C97,"CHL",J86:J97)+SUMIF(C86:C97,"WCHL",J86:J97)+SUMIF(C86:C97,"UHL",J86:J97)+SUMIF(C86:C97,"ACHL",J86:J97)</f>
        <v>0</v>
      </c>
      <c r="K98" s="17">
        <f>SUMIF(C86:C97,"ECHL",J86:J97)+SUMIF(C86:C97,"AHL",J86:J97)+SUMIF(C86:C97,"IHL",J86:J97)+SUMIF(C86:C97,"NHL",J86:J97)+SUMIF(C86:C97,"CHL",J86:J97)+SUMIF(C86:C97,"WCHL",J86:J97)+SUMIF(C86:C97,"UHL",J86:J97)+SUMIF(C86:C97,"ACHL",J86:J97)</f>
        <v>0</v>
      </c>
      <c r="L98" s="17">
        <f>SUMIF(C86:C97,"ECHL",L86:L97)+SUMIF(C86:C97,"AHL",L86:L97)+SUMIF(C86:C97,"IHL",L86:L97)+SUMIF(C86:C97,"NHL",L86:L97)+SUMIF(C86:C97,"CHL",L86:L97)+SUMIF(C86:C97,"WCHL",L86:L97)+SUMIF(C86:C97,"UHL",L86:L97)+SUMIF(C86:C97,"ACHL",L86:L97)</f>
        <v>0</v>
      </c>
      <c r="M98" s="17">
        <f ca="1">SUMIF(C84:CC94,"ECHL",M84:MC94)+SUMIF(C84:CC94,"AHL",M84:MC94)+SUMIF(C86:C97,"IHL",M84:MC94)+SUMIF(C97,"NHL",M86:M97)+SUMIF(C86:C97,"CHL",M86:M97)+SUMIF(C86:C97,"WCHL",M86:M97)+SUMIF(C86:C97,"UHL",M86:M97)+SUMIF(C86:C97,"ACHL",M86:M97)</f>
        <v>0</v>
      </c>
    </row>
    <row r="99" spans="1:13" x14ac:dyDescent="0.2">
      <c r="A99" s="16"/>
      <c r="B99" s="16" t="s">
        <v>40</v>
      </c>
      <c r="C99" s="16"/>
      <c r="D99" s="16">
        <f>SUMIF(C86:C97,"NHL",D86:D97)</f>
        <v>0</v>
      </c>
      <c r="E99" s="16">
        <f>SUMIF(C86:C97,"NHL",E86:E97)</f>
        <v>0</v>
      </c>
      <c r="F99" s="16">
        <f>SUMIF(C86:C97,"NHL",F86:F97)</f>
        <v>0</v>
      </c>
      <c r="G99" s="16">
        <f>SUMIF(C86:C97,"NHL",G86:G97)</f>
        <v>0</v>
      </c>
      <c r="H99" s="16">
        <f>SUMIF(C86:C97,"NHL",H86:H97)</f>
        <v>0</v>
      </c>
      <c r="I99" s="16">
        <f>SUMIF(C86:C97,"NHL",I86:I97)</f>
        <v>0</v>
      </c>
      <c r="J99" s="16">
        <f>SUMIF(C86:C97,"NHL",J86:J97)</f>
        <v>0</v>
      </c>
      <c r="K99" s="16">
        <f>SUMIF(C86:C97,"NHL",K86:K97)</f>
        <v>0</v>
      </c>
      <c r="L99" s="16">
        <f>SUMIF(C86:C97,"NHL",L86:L97)</f>
        <v>0</v>
      </c>
      <c r="M99" s="16">
        <f>SUMIF(C86:C97,"NHL",M86:M97)</f>
        <v>0</v>
      </c>
    </row>
    <row r="100" spans="1:13" x14ac:dyDescent="0.2">
      <c r="A100" s="16"/>
      <c r="B100" s="16" t="s">
        <v>41</v>
      </c>
      <c r="C100" s="16"/>
      <c r="D100" s="16">
        <f>SUMIF(C86:C97,"ECHL",D86:D97)</f>
        <v>25</v>
      </c>
      <c r="E100" s="16">
        <f>SUMIF(C86:C97,"ECHL",E86:E97)</f>
        <v>5</v>
      </c>
      <c r="F100" s="16">
        <f>SUMIF(C86:C97,"ECHL",F86:F97)</f>
        <v>13</v>
      </c>
      <c r="G100" s="16">
        <f>SUMIF(C86:C97,"ECHL",G86:G97)</f>
        <v>18</v>
      </c>
      <c r="H100" s="16">
        <f>SUMIF(C86:C97,"ECHL",H86:H97)</f>
        <v>31</v>
      </c>
      <c r="I100" s="16">
        <f>SUMIF(C86:C97,"ECHL",I86:I97)</f>
        <v>0</v>
      </c>
      <c r="J100" s="16">
        <f>SUMIF(C86:C97,"ECHL",J86:J97)</f>
        <v>0</v>
      </c>
      <c r="K100" s="16">
        <f>SUMIF(C86:C97,"ECHL",K86:K97)</f>
        <v>0</v>
      </c>
      <c r="L100" s="16">
        <f>SUMIF(C86:C97,"NHL",L86:L97)</f>
        <v>0</v>
      </c>
      <c r="M100" s="16">
        <f>SUMIF(C86:C97,"ECHL",M86:M97)</f>
        <v>0</v>
      </c>
    </row>
    <row r="103" spans="1:13" ht="46.5" x14ac:dyDescent="0.7">
      <c r="A103" s="1" t="s">
        <v>91</v>
      </c>
      <c r="B103" s="2"/>
      <c r="C103" s="2"/>
      <c r="D103" s="2"/>
      <c r="E103" s="2"/>
      <c r="F103" s="2"/>
      <c r="G103" s="2"/>
      <c r="H103" s="2"/>
      <c r="I103" s="44" t="s">
        <v>92</v>
      </c>
      <c r="J103" s="2"/>
      <c r="K103" s="2"/>
      <c r="L103" s="2"/>
      <c r="M103" s="2"/>
    </row>
    <row r="104" spans="1:13" ht="18.75" x14ac:dyDescent="0.3">
      <c r="A104" s="3" t="s">
        <v>69</v>
      </c>
      <c r="B104" s="4"/>
      <c r="C104" s="5" t="s">
        <v>3</v>
      </c>
      <c r="D104" s="4"/>
      <c r="E104" s="4"/>
      <c r="F104" s="3" t="s">
        <v>83</v>
      </c>
      <c r="G104" s="4"/>
      <c r="H104" s="2"/>
      <c r="I104" s="2"/>
      <c r="J104" s="2"/>
      <c r="K104" s="2"/>
      <c r="L104" s="2"/>
      <c r="M104" s="2"/>
    </row>
    <row r="105" spans="1:13" ht="18.75" x14ac:dyDescent="0.3">
      <c r="A105" s="5" t="s">
        <v>5</v>
      </c>
      <c r="B105" s="7" t="s">
        <v>93</v>
      </c>
      <c r="C105" s="5" t="s">
        <v>7</v>
      </c>
      <c r="D105" s="5"/>
      <c r="E105" s="3"/>
      <c r="F105" s="3" t="s">
        <v>94</v>
      </c>
      <c r="G105" s="3"/>
      <c r="H105" s="2"/>
      <c r="I105" s="2"/>
      <c r="J105" s="2"/>
      <c r="K105" s="2"/>
      <c r="L105" s="2"/>
      <c r="M105" s="2"/>
    </row>
    <row r="106" spans="1:13" ht="18.75" x14ac:dyDescent="0.3">
      <c r="A106" s="5" t="s">
        <v>9</v>
      </c>
      <c r="B106" s="3" t="s">
        <v>84</v>
      </c>
      <c r="C106" s="5" t="s">
        <v>11</v>
      </c>
      <c r="D106" s="5"/>
      <c r="E106" s="4"/>
      <c r="F106" s="3" t="s">
        <v>127</v>
      </c>
      <c r="G106" s="3"/>
      <c r="H106" s="2"/>
      <c r="I106" s="2"/>
      <c r="J106" s="2"/>
      <c r="K106" s="2"/>
      <c r="L106" s="8"/>
      <c r="M106" s="2"/>
    </row>
    <row r="107" spans="1:13" s="45" customFormat="1" ht="60.75" customHeight="1" x14ac:dyDescent="0.2">
      <c r="A107" s="54" t="s">
        <v>249</v>
      </c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</row>
    <row r="108" spans="1:13" s="45" customFormat="1" ht="44.25" customHeight="1" x14ac:dyDescent="0.2">
      <c r="A108" s="54" t="s">
        <v>250</v>
      </c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</row>
    <row r="109" spans="1:13" s="45" customFormat="1" x14ac:dyDescent="0.2">
      <c r="A109" s="54" t="s">
        <v>251</v>
      </c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</row>
    <row r="110" spans="1:13" x14ac:dyDescent="0.2">
      <c r="A110" s="62"/>
      <c r="B110" s="62"/>
      <c r="C110" s="63"/>
      <c r="D110" s="64" t="s">
        <v>13</v>
      </c>
      <c r="E110" s="65"/>
      <c r="F110" s="65"/>
      <c r="G110" s="65"/>
      <c r="H110" s="66"/>
      <c r="I110" s="67" t="s">
        <v>14</v>
      </c>
      <c r="J110" s="67"/>
      <c r="K110" s="67"/>
      <c r="L110" s="67"/>
      <c r="M110" s="64"/>
    </row>
    <row r="111" spans="1:13" x14ac:dyDescent="0.2">
      <c r="A111" s="9" t="s">
        <v>15</v>
      </c>
      <c r="B111" s="10" t="s">
        <v>16</v>
      </c>
      <c r="C111" s="10" t="s">
        <v>17</v>
      </c>
      <c r="D111" s="10" t="s">
        <v>18</v>
      </c>
      <c r="E111" s="10" t="s">
        <v>19</v>
      </c>
      <c r="F111" s="10" t="s">
        <v>20</v>
      </c>
      <c r="G111" s="10" t="s">
        <v>21</v>
      </c>
      <c r="H111" s="10" t="s">
        <v>22</v>
      </c>
      <c r="I111" s="10" t="s">
        <v>18</v>
      </c>
      <c r="J111" s="10" t="s">
        <v>19</v>
      </c>
      <c r="K111" s="10" t="s">
        <v>20</v>
      </c>
      <c r="L111" s="10" t="s">
        <v>21</v>
      </c>
      <c r="M111" s="11" t="s">
        <v>22</v>
      </c>
    </row>
    <row r="112" spans="1:13" x14ac:dyDescent="0.2">
      <c r="A112" s="4" t="s">
        <v>27</v>
      </c>
      <c r="B112" s="4" t="s">
        <v>95</v>
      </c>
      <c r="C112" s="4" t="s">
        <v>96</v>
      </c>
      <c r="D112" s="4">
        <v>16</v>
      </c>
      <c r="E112" s="4">
        <v>0</v>
      </c>
      <c r="F112" s="4">
        <v>1</v>
      </c>
      <c r="G112" s="4">
        <v>1</v>
      </c>
      <c r="H112" s="4">
        <v>4</v>
      </c>
      <c r="I112" s="4"/>
      <c r="J112" s="4"/>
      <c r="K112" s="4"/>
      <c r="L112" s="4"/>
      <c r="M112" s="4"/>
    </row>
    <row r="113" spans="1:13" x14ac:dyDescent="0.2">
      <c r="A113" s="4" t="s">
        <v>29</v>
      </c>
      <c r="B113" s="4" t="s">
        <v>95</v>
      </c>
      <c r="C113" s="4" t="s">
        <v>96</v>
      </c>
      <c r="D113" s="4">
        <v>18</v>
      </c>
      <c r="E113" s="4">
        <v>0</v>
      </c>
      <c r="F113" s="4">
        <v>5</v>
      </c>
      <c r="G113" s="4">
        <v>5</v>
      </c>
      <c r="H113" s="4">
        <v>8</v>
      </c>
      <c r="I113" s="4"/>
      <c r="J113" s="4"/>
      <c r="K113" s="4"/>
      <c r="L113" s="4"/>
      <c r="M113" s="4"/>
    </row>
    <row r="114" spans="1:13" x14ac:dyDescent="0.2">
      <c r="A114" s="4" t="s">
        <v>32</v>
      </c>
      <c r="B114" s="4" t="s">
        <v>95</v>
      </c>
      <c r="C114" s="4" t="s">
        <v>96</v>
      </c>
      <c r="D114" s="4">
        <v>26</v>
      </c>
      <c r="E114" s="4">
        <v>6</v>
      </c>
      <c r="F114" s="4">
        <v>10</v>
      </c>
      <c r="G114" s="4">
        <v>16</v>
      </c>
      <c r="H114" s="4">
        <v>28</v>
      </c>
      <c r="I114" s="4"/>
      <c r="J114" s="4"/>
      <c r="K114" s="4"/>
      <c r="L114" s="4"/>
      <c r="M114" s="4"/>
    </row>
    <row r="115" spans="1:13" x14ac:dyDescent="0.2">
      <c r="A115" s="4" t="s">
        <v>33</v>
      </c>
      <c r="B115" s="4" t="s">
        <v>95</v>
      </c>
      <c r="C115" s="4" t="s">
        <v>96</v>
      </c>
      <c r="D115" s="4">
        <v>25</v>
      </c>
      <c r="E115" s="4">
        <v>2</v>
      </c>
      <c r="F115" s="4">
        <v>13</v>
      </c>
      <c r="G115" s="4">
        <v>15</v>
      </c>
      <c r="H115" s="4">
        <v>18</v>
      </c>
      <c r="I115" s="4"/>
      <c r="J115" s="4"/>
      <c r="K115" s="4"/>
      <c r="L115" s="4"/>
      <c r="M115" s="4"/>
    </row>
    <row r="116" spans="1:13" x14ac:dyDescent="0.2">
      <c r="A116" s="4" t="s">
        <v>35</v>
      </c>
      <c r="B116" s="4" t="s">
        <v>97</v>
      </c>
      <c r="C116" s="4" t="s">
        <v>98</v>
      </c>
      <c r="D116" s="4">
        <v>56</v>
      </c>
      <c r="E116" s="4">
        <v>5</v>
      </c>
      <c r="F116" s="4">
        <v>17</v>
      </c>
      <c r="G116" s="4">
        <v>22</v>
      </c>
      <c r="H116" s="4">
        <v>38</v>
      </c>
      <c r="I116" s="4"/>
      <c r="J116" s="4"/>
      <c r="K116" s="4"/>
      <c r="L116" s="4"/>
      <c r="M116" s="4"/>
    </row>
    <row r="117" spans="1:13" ht="16.5" thickBot="1" x14ac:dyDescent="0.3">
      <c r="A117" s="13" t="s">
        <v>36</v>
      </c>
      <c r="B117" s="13" t="s">
        <v>37</v>
      </c>
      <c r="C117" s="13" t="s">
        <v>38</v>
      </c>
      <c r="D117" s="13">
        <v>2</v>
      </c>
      <c r="E117" s="13">
        <v>0</v>
      </c>
      <c r="F117" s="13">
        <v>2</v>
      </c>
      <c r="G117" s="13">
        <f>SUM(E117:F117)</f>
        <v>2</v>
      </c>
      <c r="H117" s="13">
        <v>2</v>
      </c>
      <c r="I117" s="4"/>
      <c r="J117" s="4"/>
      <c r="K117" s="4"/>
      <c r="L117" s="4"/>
      <c r="M117" s="4"/>
    </row>
    <row r="118" spans="1:13" ht="16.5" thickTop="1" x14ac:dyDescent="0.25">
      <c r="A118" s="17"/>
      <c r="B118" s="17" t="s">
        <v>39</v>
      </c>
      <c r="C118" s="17"/>
      <c r="D118" s="17">
        <f ca="1">SUMIF(C112:C117,"ECHL",D112:D116)+SUMIF(C112:C116,"AHL",D112:D116)+SUMIF(C112:C116,"IHL",D112:D116)+SUMIF(C112:C116,"NHL",D112:D116)+SUMIF(C112:C116,"CHL",D112:D116)+SUMIF(C112:C116,"WCHL",D112:D116)+SUMIF(C112:C116,"UHL",D112:D116)+SUMIF(C112:C116,"ACHL",D112:D116)</f>
        <v>2</v>
      </c>
      <c r="E118" s="17">
        <f ca="1">SUMIF(C112:C117,"ECHL",E112:E116)+SUMIF(C112:C117,"AHL",E112:E116)+SUMIF(C112:C117,"IHL",E112:E116)+SUMIF(C112:C117,"NHL",E112:E117)+SUMIF(C112:C117,"CHL",E112:E117)+SUMIF(C112:C117,"WCHL",E112:E117)+SUMIF(C24:C112,"UHL",E112:E116)+SUMIF(C112:C117,"ACHL",E112:E117)</f>
        <v>0</v>
      </c>
      <c r="F118" s="17">
        <f>SUMIF(C112:C117,"ECHL",F112:F117)+SUMIF(C112:C117,"AHL",F112:F117)+SUMIF(C112:C117,"IHL",F112:F117)+SUMIF(C112:C117,"NHL",F112:F117)+SUMIF(C112:C117,"CHL",F112:F117)+SUMIF(C112:C117,"WCHL",F112:F117)+SUMIF(C112:C117,"UHL",F112:F117)+SUMIF(C112:C117,"ACHL",F112:F117)</f>
        <v>2</v>
      </c>
      <c r="G118" s="17">
        <f>SUMIF(C112:C117,"ECHL",G112:G117)+SUMIF(C112:C117,"AHL",G112:G117)+SUMIF(C112:C117,"IHL",G112:G117)+SUMIF(C112:C117,"NHL",G112:G117)+SUMIF(C112:C117,"CHL",G112:G117)+SUMIF(C112:C117,"WCHL",G112:G117)+SUMIF(C112:C116,"UHL",G112:G117)+SUMIF(C112:C117,"ACHL",G112:G117)</f>
        <v>2</v>
      </c>
      <c r="H118" s="17">
        <f>SUMIF(C112:C117,"ECHL",H112:H117)+SUMIF(C112:C117,"AHL",H112:H117)+SUMIF(C112:C117,"IHL",H112:H117)+SUMIF(C112:C117,"NHL",H112:H117)+SUMIF(C112:C117,"CHL",H112:H117)+SUMIF(C112:C117,"WCHL",H112:H117)+SUMIF(C112:C117,"UHL",H112:H117)+SUMIF(C112:C117,"ACHL",H112:H117)</f>
        <v>2</v>
      </c>
      <c r="I118" s="17">
        <f ca="1">SUMIF(C112:C1018,"ECHL",I112:I117)</f>
        <v>126</v>
      </c>
      <c r="J118" s="17">
        <f>SUMIF(C112:C117,"ECHL",J112:J117)</f>
        <v>0</v>
      </c>
      <c r="K118" s="17">
        <f>SUMIF(C112:C117,"ECHL",K112:K117)</f>
        <v>0</v>
      </c>
      <c r="L118" s="17">
        <f>SUMIF(C112:C117,"ECHL",L112:L117)+SUMIF(C112:C117,"AHL",L112:L117)+SUMIF(C112:C117,"IHL",L112:L117)+SUMIF(C112:C117,"NHL",L112:L117)+SUMIF(C112:C117,"CHL",L112:L117)+SUMIF(C112:C117,"WCHL",L112:L117)+SUMIF(C112:C117,"UHL",L112:L117)+SUMIF(C112:C117,"ACHL",L112:L117)</f>
        <v>0</v>
      </c>
      <c r="M118" s="17">
        <f>SUMIF(C112:CC121,"ECHL",M112:MC121)+SUMIF(C112:CC121,"AHL",M112:MC121)+SUMIF(C112:C117,"IHL",M112:MC121)+SUMIF(C117,"NHL",M112:M117)+SUMIF(C112:C117,"CHL",M112:M117)+SUMIF(C112:C117,"WCHL",M112:M117)+SUMIF(C112:C117,"UHL",M112:M117)+SUMIF(C112:C117,"ACHL",M112:M117)</f>
        <v>0</v>
      </c>
    </row>
    <row r="119" spans="1:13" x14ac:dyDescent="0.2">
      <c r="A119" s="16"/>
      <c r="B119" s="16" t="s">
        <v>40</v>
      </c>
      <c r="C119" s="16"/>
      <c r="D119" s="16">
        <f>SUMIF(C112:C117,"NHL",D112:D117)</f>
        <v>0</v>
      </c>
      <c r="E119" s="16">
        <f>SUMIF(C112:C117,"NHL",E112:E117)</f>
        <v>0</v>
      </c>
      <c r="F119" s="16">
        <f>SUMIF(C112:C117,"NHL",F112:F117)</f>
        <v>0</v>
      </c>
      <c r="G119" s="16">
        <f>SUMIF(C112:C117,"NHL",G112:G117)</f>
        <v>0</v>
      </c>
      <c r="H119" s="16">
        <f>SUMIF(C112:C117,"NHL",H112:H117)</f>
        <v>0</v>
      </c>
      <c r="I119" s="16">
        <v>0</v>
      </c>
      <c r="J119" s="16">
        <v>0</v>
      </c>
      <c r="K119" s="16">
        <v>0</v>
      </c>
      <c r="L119" s="16">
        <f>SUMIF(C112:C116,"NHL",L112:L117)</f>
        <v>0</v>
      </c>
      <c r="M119" s="16">
        <f>SUMIF(C112:C116,"NHL",M112:M117)</f>
        <v>0</v>
      </c>
    </row>
    <row r="120" spans="1:13" x14ac:dyDescent="0.2">
      <c r="A120" s="16"/>
      <c r="B120" s="16" t="s">
        <v>41</v>
      </c>
      <c r="C120" s="16"/>
      <c r="D120" s="16">
        <f>SUMIF(C112:C117,"ECHL",D112:D117)</f>
        <v>2</v>
      </c>
      <c r="E120" s="16">
        <f>SUMIF(C112:C117,"ECHL",E112:E117)</f>
        <v>0</v>
      </c>
      <c r="F120" s="16">
        <f ca="1">SUMIF(C24:C112,"ECHL",F112:F117)</f>
        <v>14</v>
      </c>
      <c r="G120" s="16">
        <f>SUMIF(C112:C117,"ECHL",G112:G117)</f>
        <v>2</v>
      </c>
      <c r="H120" s="16">
        <f>SUMIF(C112:C117,"ECHL",H112:H117)</f>
        <v>2</v>
      </c>
      <c r="I120" s="16">
        <f>SUMIF(C112:C117,"ECHL",I112:I117)</f>
        <v>0</v>
      </c>
      <c r="J120" s="16">
        <f>SUMIF(C112:C117,"ECHL",J112:J117)</f>
        <v>0</v>
      </c>
      <c r="K120" s="16">
        <f>SUMIF(C112:C117,"ECHL",K112:K117)</f>
        <v>0</v>
      </c>
      <c r="L120" s="16">
        <f>SUMIF(C112:C117,"ECHL",L112:L117)</f>
        <v>0</v>
      </c>
      <c r="M120" s="16">
        <f>SUMIF(C112:C117,"ECHL",M112:M117)</f>
        <v>0</v>
      </c>
    </row>
    <row r="123" spans="1:13" ht="46.5" x14ac:dyDescent="0.7">
      <c r="A123" s="1" t="s">
        <v>99</v>
      </c>
      <c r="B123" s="2"/>
      <c r="C123" s="2"/>
      <c r="D123" s="2"/>
      <c r="E123" s="2"/>
      <c r="F123" s="2"/>
      <c r="G123" s="2"/>
      <c r="H123" s="2"/>
      <c r="I123" s="44" t="s">
        <v>100</v>
      </c>
      <c r="J123" s="2"/>
      <c r="K123" s="2"/>
      <c r="L123" s="2"/>
      <c r="M123" s="2"/>
    </row>
    <row r="124" spans="1:13" ht="18.75" x14ac:dyDescent="0.3">
      <c r="A124" s="3" t="s">
        <v>101</v>
      </c>
      <c r="B124" s="4"/>
      <c r="C124" s="5" t="s">
        <v>3</v>
      </c>
      <c r="D124" s="4"/>
      <c r="E124" s="4"/>
      <c r="F124" s="3" t="s">
        <v>4</v>
      </c>
      <c r="G124" s="4"/>
      <c r="H124" s="2"/>
      <c r="I124" s="2"/>
      <c r="J124" s="2"/>
      <c r="K124" s="2"/>
      <c r="L124" s="2"/>
      <c r="M124" s="2"/>
    </row>
    <row r="125" spans="1:13" ht="18.75" x14ac:dyDescent="0.3">
      <c r="A125" s="5" t="s">
        <v>5</v>
      </c>
      <c r="B125" s="7" t="s">
        <v>102</v>
      </c>
      <c r="C125" s="5" t="s">
        <v>7</v>
      </c>
      <c r="D125" s="5"/>
      <c r="E125" s="3"/>
      <c r="F125" s="3" t="s">
        <v>103</v>
      </c>
      <c r="G125" s="3"/>
      <c r="H125" s="2"/>
      <c r="I125" s="2"/>
      <c r="J125" s="2"/>
      <c r="K125" s="2"/>
      <c r="L125" s="2"/>
      <c r="M125" s="2"/>
    </row>
    <row r="126" spans="1:13" ht="18.75" x14ac:dyDescent="0.3">
      <c r="A126" s="5" t="s">
        <v>9</v>
      </c>
      <c r="B126" s="3" t="s">
        <v>72</v>
      </c>
      <c r="C126" s="5" t="s">
        <v>11</v>
      </c>
      <c r="D126" s="5"/>
      <c r="E126" s="4"/>
      <c r="F126" s="3" t="s">
        <v>104</v>
      </c>
      <c r="G126" s="3"/>
      <c r="H126" s="2"/>
      <c r="I126" s="2"/>
      <c r="J126" s="2"/>
      <c r="K126" s="2"/>
      <c r="L126" s="8"/>
      <c r="M126" s="2"/>
    </row>
    <row r="127" spans="1:13" s="45" customFormat="1" ht="76.5" customHeight="1" x14ac:dyDescent="0.2">
      <c r="A127" s="54" t="s">
        <v>252</v>
      </c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</row>
    <row r="128" spans="1:13" s="45" customFormat="1" ht="48.75" customHeight="1" x14ac:dyDescent="0.2">
      <c r="A128" s="54" t="s">
        <v>253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</row>
    <row r="129" spans="1:13" s="45" customFormat="1" x14ac:dyDescent="0.2">
      <c r="A129" s="54" t="s">
        <v>254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</row>
    <row r="130" spans="1:13" x14ac:dyDescent="0.2">
      <c r="A130" s="62"/>
      <c r="B130" s="62"/>
      <c r="C130" s="63"/>
      <c r="D130" s="64" t="s">
        <v>13</v>
      </c>
      <c r="E130" s="65"/>
      <c r="F130" s="65"/>
      <c r="G130" s="65"/>
      <c r="H130" s="66"/>
      <c r="I130" s="67" t="s">
        <v>14</v>
      </c>
      <c r="J130" s="67"/>
      <c r="K130" s="67"/>
      <c r="L130" s="67"/>
      <c r="M130" s="64"/>
    </row>
    <row r="131" spans="1:13" x14ac:dyDescent="0.2">
      <c r="A131" s="9" t="s">
        <v>15</v>
      </c>
      <c r="B131" s="10" t="s">
        <v>16</v>
      </c>
      <c r="C131" s="10" t="s">
        <v>17</v>
      </c>
      <c r="D131" s="10" t="s">
        <v>18</v>
      </c>
      <c r="E131" s="10" t="s">
        <v>19</v>
      </c>
      <c r="F131" s="10" t="s">
        <v>20</v>
      </c>
      <c r="G131" s="10" t="s">
        <v>21</v>
      </c>
      <c r="H131" s="10" t="s">
        <v>22</v>
      </c>
      <c r="I131" s="10" t="s">
        <v>18</v>
      </c>
      <c r="J131" s="10" t="s">
        <v>19</v>
      </c>
      <c r="K131" s="10" t="s">
        <v>20</v>
      </c>
      <c r="L131" s="10" t="s">
        <v>21</v>
      </c>
      <c r="M131" s="11" t="s">
        <v>22</v>
      </c>
    </row>
    <row r="132" spans="1:13" x14ac:dyDescent="0.2">
      <c r="A132" s="4" t="s">
        <v>48</v>
      </c>
      <c r="B132" s="4" t="s">
        <v>105</v>
      </c>
      <c r="C132" s="4" t="s">
        <v>106</v>
      </c>
      <c r="D132" s="4">
        <v>31</v>
      </c>
      <c r="E132" s="4">
        <v>5</v>
      </c>
      <c r="F132" s="4">
        <v>2</v>
      </c>
      <c r="G132" s="4">
        <v>7</v>
      </c>
      <c r="H132" s="4">
        <v>26</v>
      </c>
      <c r="I132" s="4"/>
      <c r="J132" s="4"/>
      <c r="K132" s="4"/>
      <c r="L132" s="4"/>
      <c r="M132" s="4"/>
    </row>
    <row r="133" spans="1:13" x14ac:dyDescent="0.2">
      <c r="A133" s="4" t="s">
        <v>23</v>
      </c>
      <c r="B133" s="4" t="s">
        <v>105</v>
      </c>
      <c r="C133" s="4" t="s">
        <v>106</v>
      </c>
      <c r="D133" s="4">
        <v>21</v>
      </c>
      <c r="E133" s="4">
        <v>1</v>
      </c>
      <c r="F133" s="4">
        <v>1</v>
      </c>
      <c r="G133" s="4">
        <v>2</v>
      </c>
      <c r="H133" s="4">
        <v>12</v>
      </c>
      <c r="I133" s="4"/>
      <c r="J133" s="4"/>
      <c r="K133" s="4"/>
      <c r="L133" s="4"/>
      <c r="M133" s="4"/>
    </row>
    <row r="134" spans="1:13" x14ac:dyDescent="0.2">
      <c r="A134" s="4" t="s">
        <v>27</v>
      </c>
      <c r="B134" s="4" t="s">
        <v>105</v>
      </c>
      <c r="C134" s="4" t="s">
        <v>106</v>
      </c>
      <c r="D134" s="4">
        <v>18</v>
      </c>
      <c r="E134" s="4">
        <v>3</v>
      </c>
      <c r="F134" s="4">
        <v>4</v>
      </c>
      <c r="G134" s="4">
        <v>7</v>
      </c>
      <c r="H134" s="4">
        <v>8</v>
      </c>
      <c r="I134" s="4"/>
      <c r="J134" s="4"/>
      <c r="K134" s="4"/>
      <c r="L134" s="4"/>
      <c r="M134" s="4"/>
    </row>
    <row r="135" spans="1:13" x14ac:dyDescent="0.2">
      <c r="A135" s="4" t="s">
        <v>27</v>
      </c>
      <c r="B135" s="4" t="s">
        <v>107</v>
      </c>
      <c r="C135" s="4" t="s">
        <v>108</v>
      </c>
      <c r="D135" s="4">
        <v>32</v>
      </c>
      <c r="E135" s="4">
        <v>9</v>
      </c>
      <c r="F135" s="4">
        <v>17</v>
      </c>
      <c r="G135" s="4">
        <v>26</v>
      </c>
      <c r="H135" s="4">
        <v>24</v>
      </c>
      <c r="I135" s="4">
        <v>20</v>
      </c>
      <c r="J135" s="4">
        <v>10</v>
      </c>
      <c r="K135" s="4">
        <v>9</v>
      </c>
      <c r="L135" s="4">
        <v>19</v>
      </c>
      <c r="M135" s="4">
        <v>14</v>
      </c>
    </row>
    <row r="136" spans="1:13" x14ac:dyDescent="0.2">
      <c r="A136" s="4" t="s">
        <v>29</v>
      </c>
      <c r="B136" s="4" t="s">
        <v>105</v>
      </c>
      <c r="C136" s="4" t="s">
        <v>106</v>
      </c>
      <c r="D136" s="4">
        <v>32</v>
      </c>
      <c r="E136" s="4">
        <v>1</v>
      </c>
      <c r="F136" s="4">
        <v>2</v>
      </c>
      <c r="G136" s="4">
        <v>3</v>
      </c>
      <c r="H136" s="4">
        <v>13</v>
      </c>
      <c r="I136" s="4"/>
      <c r="J136" s="4"/>
      <c r="K136" s="4"/>
      <c r="L136" s="4"/>
      <c r="M136" s="4"/>
    </row>
    <row r="137" spans="1:13" x14ac:dyDescent="0.2">
      <c r="A137" s="4" t="s">
        <v>32</v>
      </c>
      <c r="B137" s="4" t="s">
        <v>109</v>
      </c>
      <c r="C137" s="4" t="s">
        <v>106</v>
      </c>
      <c r="D137" s="4">
        <v>8</v>
      </c>
      <c r="E137" s="4">
        <v>0</v>
      </c>
      <c r="F137" s="4">
        <v>0</v>
      </c>
      <c r="G137" s="4">
        <v>0</v>
      </c>
      <c r="H137" s="4">
        <v>4</v>
      </c>
      <c r="I137" s="4"/>
      <c r="J137" s="4"/>
      <c r="K137" s="4"/>
      <c r="L137" s="4"/>
      <c r="M137" s="4"/>
    </row>
    <row r="138" spans="1:13" x14ac:dyDescent="0.2">
      <c r="A138" s="4" t="s">
        <v>33</v>
      </c>
      <c r="B138" s="4" t="s">
        <v>37</v>
      </c>
      <c r="C138" s="4" t="s">
        <v>110</v>
      </c>
      <c r="D138" s="4">
        <v>20</v>
      </c>
      <c r="E138" s="4">
        <v>3</v>
      </c>
      <c r="F138" s="4">
        <v>1</v>
      </c>
      <c r="G138" s="4">
        <v>4</v>
      </c>
      <c r="H138" s="4">
        <v>2</v>
      </c>
      <c r="I138" s="4"/>
      <c r="J138" s="4"/>
      <c r="K138" s="4"/>
      <c r="L138" s="4"/>
      <c r="M138" s="4"/>
    </row>
    <row r="139" spans="1:13" x14ac:dyDescent="0.2">
      <c r="A139" s="4" t="s">
        <v>33</v>
      </c>
      <c r="B139" s="4" t="s">
        <v>90</v>
      </c>
      <c r="C139" s="4" t="s">
        <v>38</v>
      </c>
      <c r="D139" s="4">
        <v>33</v>
      </c>
      <c r="E139" s="4">
        <v>14</v>
      </c>
      <c r="F139" s="4">
        <v>16</v>
      </c>
      <c r="G139" s="4">
        <v>30</v>
      </c>
      <c r="H139" s="4">
        <v>27</v>
      </c>
      <c r="I139" s="4">
        <v>4</v>
      </c>
      <c r="J139" s="4">
        <v>1</v>
      </c>
      <c r="K139" s="4">
        <v>0</v>
      </c>
      <c r="L139" s="4">
        <v>1</v>
      </c>
      <c r="M139" s="4">
        <v>2</v>
      </c>
    </row>
    <row r="140" spans="1:13" x14ac:dyDescent="0.2">
      <c r="A140" s="4" t="s">
        <v>35</v>
      </c>
      <c r="B140" s="4" t="s">
        <v>90</v>
      </c>
      <c r="C140" s="4" t="s">
        <v>38</v>
      </c>
      <c r="D140" s="4">
        <v>57</v>
      </c>
      <c r="E140" s="4">
        <v>26</v>
      </c>
      <c r="F140" s="4">
        <v>17</v>
      </c>
      <c r="G140" s="4">
        <v>43</v>
      </c>
      <c r="H140" s="4">
        <v>155</v>
      </c>
      <c r="I140" s="4">
        <v>19</v>
      </c>
      <c r="J140" s="4">
        <v>4</v>
      </c>
      <c r="K140" s="4">
        <v>7</v>
      </c>
      <c r="L140" s="4">
        <v>11</v>
      </c>
      <c r="M140" s="4">
        <v>19</v>
      </c>
    </row>
    <row r="141" spans="1:13" x14ac:dyDescent="0.2">
      <c r="A141" s="4" t="s">
        <v>35</v>
      </c>
      <c r="B141" s="4" t="s">
        <v>37</v>
      </c>
      <c r="C141" s="4" t="s">
        <v>110</v>
      </c>
      <c r="D141" s="4">
        <v>7</v>
      </c>
      <c r="E141" s="4">
        <v>1</v>
      </c>
      <c r="F141" s="4">
        <v>0</v>
      </c>
      <c r="G141" s="4">
        <v>1</v>
      </c>
      <c r="H141" s="4">
        <v>0</v>
      </c>
      <c r="I141" s="4"/>
      <c r="J141" s="4"/>
      <c r="K141" s="4"/>
      <c r="L141" s="4"/>
      <c r="M141" s="4"/>
    </row>
    <row r="142" spans="1:13" ht="16.5" thickBot="1" x14ac:dyDescent="0.3">
      <c r="A142" s="13" t="s">
        <v>36</v>
      </c>
      <c r="B142" s="13" t="s">
        <v>37</v>
      </c>
      <c r="C142" s="13" t="s">
        <v>38</v>
      </c>
      <c r="D142" s="13">
        <v>3</v>
      </c>
      <c r="E142" s="13">
        <v>0</v>
      </c>
      <c r="F142" s="13">
        <v>1</v>
      </c>
      <c r="G142" s="13">
        <f>SUM(E142:F142)</f>
        <v>1</v>
      </c>
      <c r="H142" s="13">
        <v>0</v>
      </c>
      <c r="I142" s="4"/>
      <c r="J142" s="4"/>
      <c r="K142" s="4"/>
      <c r="L142" s="4"/>
      <c r="M142" s="4"/>
    </row>
    <row r="143" spans="1:13" ht="16.5" thickTop="1" x14ac:dyDescent="0.25">
      <c r="A143" s="17"/>
      <c r="B143" s="17" t="s">
        <v>39</v>
      </c>
      <c r="C143" s="17"/>
      <c r="D143" s="17">
        <f ca="1">SUMIF(C132:C142,"ECHL",D132:D141)+SUMIF(C132:C141,"AHL",D132:D141)+SUMIF(C132:C141,"IHL",D132:D141)+SUMIF(C132:C141,"NHL",D132:D141)+SUMIF(C132:C141,"CHL",D132:D141)+SUMIF(C132:C141,"WCHL",D132:D141)+SUMIF(C132:C141,"UHL",D132:D141)+SUMIF(C132:C141,"ACHL",D132:D141)</f>
        <v>120</v>
      </c>
      <c r="E143" s="17">
        <f ca="1">SUMIF(C132:C142,"ECHL",E132:E141)+SUMIF(C132:C142,"AHL",E132:E141)+SUMIF(C132:C142,"IHL",E132:E141)+SUMIF(C132:C142,"NHL",E132:E142)+SUMIF(C132:C142,"CHL",E132:E142)+SUMIF(C132:C142,"WCHL",E132:E142)+SUMIF(C49:C132,"UHL",E132:E141)+SUMIF(C132:C142,"ACHL",E132:E142)</f>
        <v>44</v>
      </c>
      <c r="F143" s="17">
        <f>SUMIF(C132:C142,"ECHL",F132:F142)+SUMIF(C132:C142,"AHL",F132:F142)+SUMIF(C132:C142,"IHL",F132:F142)+SUMIF(C132:C142,"NHL",F132:F142)+SUMIF(C132:C142,"CHL",F132:F142)+SUMIF(C132:C142,"WCHL",F132:F142)+SUMIF(C132:C142,"UHL",F132:F142)+SUMIF(C132:C142,"ACHL",F132:F142)</f>
        <v>35</v>
      </c>
      <c r="G143" s="17">
        <f>SUMIF(C132:C142,"ECHL",G132:G142)+SUMIF(C132:C142,"AHL",G132:G142)+SUMIF(C132:C142,"IHL",G132:G142)+SUMIF(C132:C142,"NHL",G132:G142)+SUMIF(C132:C142,"CHL",G132:G142)+SUMIF(C132:C142,"WCHL",G132:G142)+SUMIF(C132:C141,"UHL",G132:G142)+SUMIF(C132:C142,"ACHL",G132:G142)</f>
        <v>79</v>
      </c>
      <c r="H143" s="17">
        <f>SUMIF(C132:C142,"ECHL",H132:H142)+SUMIF(C132:C142,"AHL",H132:H142)+SUMIF(C132:C142,"IHL",H132:H142)+SUMIF(C132:C142,"NHL",H132:H142)+SUMIF(C132:C142,"CHL",H132:H142)+SUMIF(C132:C142,"WCHL",H132:H142)+SUMIF(C132:C142,"UHL",H132:H142)+SUMIF(C132:C142,"ACHL",H132:H142)</f>
        <v>184</v>
      </c>
      <c r="I143" s="17">
        <f ca="1">SUMIF(C132:C1069,"ECHL",I132:I142)</f>
        <v>126</v>
      </c>
      <c r="J143" s="17">
        <f>SUMIF(C132:C142,"ECHL",J132:J142)</f>
        <v>5</v>
      </c>
      <c r="K143" s="17">
        <f>SUMIF(C132:C142,"ECHL",K132:K142)</f>
        <v>7</v>
      </c>
      <c r="L143" s="17">
        <f>SUMIF(C132:C142,"ECHL",L132:L142)+SUMIF(C132:C142,"AHL",L132:L142)+SUMIF(C132:C142,"IHL",L132:L142)+SUMIF(C132:C142,"NHL",L132:L142)+SUMIF(C132:C142,"CHL",L132:L142)+SUMIF(C132:C142,"WCHL",L132:L142)+SUMIF(C132:C142,"UHL",L132:L142)+SUMIF(C132:C142,"ACHL",L132:L142)</f>
        <v>12</v>
      </c>
      <c r="M143" s="17">
        <f>SUMIF(C157:CC167,"ECHL",M157:MC167)+SUMIF(C157:CC167,"AHL",M157:MC167)+SUMIF(C132:C142,"IHL",M157:MC167)+SUMIF(C142,"NHL",M132:M142)+SUMIF(C132:C142,"CHL",M132:M142)+SUMIF(C132:C142,"WCHL",M132:M142)+SUMIF(C132:C142,"UHL",M132:M142)+SUMIF(C132:C142,"ACHL",M132:M142)</f>
        <v>16</v>
      </c>
    </row>
    <row r="144" spans="1:13" x14ac:dyDescent="0.2">
      <c r="A144" s="16"/>
      <c r="B144" s="16" t="s">
        <v>40</v>
      </c>
      <c r="C144" s="16"/>
      <c r="D144" s="16">
        <f>SUMIF(C132:C142,"NHL",D132:D142)</f>
        <v>0</v>
      </c>
      <c r="E144" s="16">
        <f>SUMIF(C132:C142,"NHL",E132:E142)</f>
        <v>0</v>
      </c>
      <c r="F144" s="16">
        <f>SUMIF(C132:C142,"NHL",F132:F142)</f>
        <v>0</v>
      </c>
      <c r="G144" s="16">
        <f>SUMIF(C132:C142,"NHL",G132:G142)</f>
        <v>0</v>
      </c>
      <c r="H144" s="16">
        <f>SUMIF(C132:C142,"NHL",H132:H142)</f>
        <v>0</v>
      </c>
      <c r="I144" s="16">
        <v>0</v>
      </c>
      <c r="J144" s="16">
        <v>0</v>
      </c>
      <c r="K144" s="16">
        <v>0</v>
      </c>
      <c r="L144" s="16">
        <f>SUMIF(C132:C141,"NHL",L132:L142)</f>
        <v>0</v>
      </c>
      <c r="M144" s="16">
        <f>SUMIF(C132:C141,"NHL",M132:M142)</f>
        <v>0</v>
      </c>
    </row>
    <row r="145" spans="1:13" x14ac:dyDescent="0.2">
      <c r="A145" s="16"/>
      <c r="B145" s="16" t="s">
        <v>41</v>
      </c>
      <c r="C145" s="16"/>
      <c r="D145" s="16">
        <f>SUMIF(C132:C142,"ECHL",D132:D142)</f>
        <v>93</v>
      </c>
      <c r="E145" s="16">
        <f>SUMIF(C132:C142,"ECHL",E132:E142)</f>
        <v>40</v>
      </c>
      <c r="F145" s="16">
        <f ca="1">SUMIF(C49:C132,"ECHL",F132:F142)</f>
        <v>0</v>
      </c>
      <c r="G145" s="16">
        <f>SUMIF(C132:C142,"ECHL",G132:G142)</f>
        <v>74</v>
      </c>
      <c r="H145" s="16">
        <f>SUMIF(C132:C142,"ECHL",H132:H142)</f>
        <v>182</v>
      </c>
      <c r="I145" s="16">
        <f>SUMIF(C132:C142,"ECHL",I132:I142)</f>
        <v>23</v>
      </c>
      <c r="J145" s="16">
        <f>SUMIF(C132:C142,"ECHL",J132:J142)</f>
        <v>5</v>
      </c>
      <c r="K145" s="16">
        <f>SUMIF(C132:C142,"ECHL",K132:K142)</f>
        <v>7</v>
      </c>
      <c r="L145" s="16">
        <f>SUMIF(C132:C142,"ECHL",L132:L142)</f>
        <v>12</v>
      </c>
      <c r="M145" s="16">
        <f>SUMIF(C132:C142,"ECHL",M132:M142)</f>
        <v>21</v>
      </c>
    </row>
    <row r="148" spans="1:13" ht="46.5" x14ac:dyDescent="0.7">
      <c r="A148" s="1" t="s">
        <v>123</v>
      </c>
      <c r="B148" s="2"/>
      <c r="C148" s="2"/>
      <c r="D148" s="2"/>
      <c r="E148" s="2"/>
      <c r="F148" s="2"/>
      <c r="G148" s="2"/>
      <c r="H148" s="2"/>
      <c r="I148" s="44" t="s">
        <v>124</v>
      </c>
      <c r="J148" s="2"/>
      <c r="K148" s="2"/>
      <c r="L148" s="2"/>
      <c r="M148" s="2"/>
    </row>
    <row r="149" spans="1:13" ht="18.75" x14ac:dyDescent="0.3">
      <c r="A149" s="3" t="s">
        <v>69</v>
      </c>
      <c r="B149" s="4"/>
      <c r="C149" s="5" t="s">
        <v>3</v>
      </c>
      <c r="D149" s="4"/>
      <c r="E149" s="4"/>
      <c r="F149" s="3" t="s">
        <v>4</v>
      </c>
      <c r="G149" s="4"/>
      <c r="H149" s="2"/>
      <c r="I149" s="2"/>
      <c r="J149" s="2"/>
      <c r="K149" s="2"/>
      <c r="L149" s="2"/>
      <c r="M149" s="2"/>
    </row>
    <row r="150" spans="1:13" ht="18.75" x14ac:dyDescent="0.3">
      <c r="A150" s="5" t="s">
        <v>5</v>
      </c>
      <c r="B150" s="7" t="s">
        <v>125</v>
      </c>
      <c r="C150" s="5" t="s">
        <v>7</v>
      </c>
      <c r="D150" s="5"/>
      <c r="E150" s="3"/>
      <c r="F150" s="3" t="s">
        <v>126</v>
      </c>
      <c r="G150" s="3"/>
      <c r="H150" s="2"/>
      <c r="I150" s="2"/>
      <c r="J150" s="2"/>
      <c r="K150" s="2"/>
      <c r="L150" s="2"/>
      <c r="M150" s="2"/>
    </row>
    <row r="151" spans="1:13" ht="18.75" x14ac:dyDescent="0.3">
      <c r="A151" s="5" t="s">
        <v>9</v>
      </c>
      <c r="B151" s="3" t="s">
        <v>86</v>
      </c>
      <c r="C151" s="5" t="s">
        <v>11</v>
      </c>
      <c r="D151" s="5"/>
      <c r="E151" s="4"/>
      <c r="F151" s="3" t="s">
        <v>127</v>
      </c>
      <c r="G151" s="3"/>
      <c r="H151" s="2"/>
      <c r="I151" s="2"/>
      <c r="J151" s="2"/>
      <c r="K151" s="2"/>
      <c r="L151" s="8"/>
      <c r="M151" s="2"/>
    </row>
    <row r="152" spans="1:13" s="45" customFormat="1" ht="31.5" customHeight="1" x14ac:dyDescent="0.2">
      <c r="A152" s="54" t="s">
        <v>255</v>
      </c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</row>
    <row r="153" spans="1:13" s="45" customFormat="1" ht="48" customHeight="1" x14ac:dyDescent="0.2">
      <c r="A153" s="54" t="s">
        <v>256</v>
      </c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</row>
    <row r="154" spans="1:13" s="45" customFormat="1" x14ac:dyDescent="0.2">
      <c r="A154" s="54" t="s">
        <v>257</v>
      </c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</row>
    <row r="155" spans="1:13" x14ac:dyDescent="0.2">
      <c r="A155" s="62"/>
      <c r="B155" s="62"/>
      <c r="C155" s="63"/>
      <c r="D155" s="64" t="s">
        <v>13</v>
      </c>
      <c r="E155" s="65"/>
      <c r="F155" s="65"/>
      <c r="G155" s="65"/>
      <c r="H155" s="66"/>
      <c r="I155" s="67" t="s">
        <v>14</v>
      </c>
      <c r="J155" s="67"/>
      <c r="K155" s="67"/>
      <c r="L155" s="67"/>
      <c r="M155" s="64"/>
    </row>
    <row r="156" spans="1:13" x14ac:dyDescent="0.2">
      <c r="A156" s="9" t="s">
        <v>15</v>
      </c>
      <c r="B156" s="10" t="s">
        <v>16</v>
      </c>
      <c r="C156" s="10" t="s">
        <v>17</v>
      </c>
      <c r="D156" s="10" t="s">
        <v>18</v>
      </c>
      <c r="E156" s="10" t="s">
        <v>19</v>
      </c>
      <c r="F156" s="10" t="s">
        <v>20</v>
      </c>
      <c r="G156" s="10" t="s">
        <v>21</v>
      </c>
      <c r="H156" s="10" t="s">
        <v>22</v>
      </c>
      <c r="I156" s="10" t="s">
        <v>18</v>
      </c>
      <c r="J156" s="10" t="s">
        <v>19</v>
      </c>
      <c r="K156" s="10" t="s">
        <v>20</v>
      </c>
      <c r="L156" s="10" t="s">
        <v>21</v>
      </c>
      <c r="M156" s="11" t="s">
        <v>22</v>
      </c>
    </row>
    <row r="157" spans="1:13" x14ac:dyDescent="0.2">
      <c r="A157" s="4" t="s">
        <v>116</v>
      </c>
      <c r="B157" s="4" t="s">
        <v>128</v>
      </c>
      <c r="C157" s="4" t="s">
        <v>58</v>
      </c>
      <c r="D157" s="4">
        <v>16</v>
      </c>
      <c r="E157" s="4">
        <v>1</v>
      </c>
      <c r="F157" s="4">
        <v>0</v>
      </c>
      <c r="G157" s="4">
        <v>1</v>
      </c>
      <c r="H157" s="4">
        <v>4</v>
      </c>
      <c r="I157" s="4"/>
      <c r="J157" s="4"/>
      <c r="K157" s="4"/>
      <c r="L157" s="4"/>
      <c r="M157" s="4"/>
    </row>
    <row r="158" spans="1:13" x14ac:dyDescent="0.2">
      <c r="A158" s="4" t="s">
        <v>44</v>
      </c>
      <c r="B158" s="4" t="s">
        <v>129</v>
      </c>
      <c r="C158" s="4" t="s">
        <v>108</v>
      </c>
      <c r="D158" s="4">
        <v>67</v>
      </c>
      <c r="E158" s="4">
        <v>4</v>
      </c>
      <c r="F158" s="4">
        <v>16</v>
      </c>
      <c r="G158" s="4">
        <v>20</v>
      </c>
      <c r="H158" s="4">
        <v>54</v>
      </c>
      <c r="I158" s="4">
        <v>4</v>
      </c>
      <c r="J158" s="4">
        <v>0</v>
      </c>
      <c r="K158" s="4">
        <v>0</v>
      </c>
      <c r="L158" s="4">
        <v>0</v>
      </c>
      <c r="M158" s="4">
        <v>0</v>
      </c>
    </row>
    <row r="159" spans="1:13" x14ac:dyDescent="0.2">
      <c r="A159" s="4" t="s">
        <v>47</v>
      </c>
      <c r="B159" s="4" t="s">
        <v>129</v>
      </c>
      <c r="C159" s="4" t="s">
        <v>108</v>
      </c>
      <c r="D159" s="4">
        <v>68</v>
      </c>
      <c r="E159" s="4">
        <v>9</v>
      </c>
      <c r="F159" s="4">
        <v>36</v>
      </c>
      <c r="G159" s="4">
        <v>45</v>
      </c>
      <c r="H159" s="4">
        <v>68</v>
      </c>
      <c r="I159" s="4"/>
      <c r="J159" s="4"/>
      <c r="K159" s="4"/>
      <c r="L159" s="4"/>
      <c r="M159" s="4"/>
    </row>
    <row r="160" spans="1:13" x14ac:dyDescent="0.2">
      <c r="A160" s="4" t="s">
        <v>48</v>
      </c>
      <c r="B160" s="4" t="s">
        <v>129</v>
      </c>
      <c r="C160" s="4" t="s">
        <v>108</v>
      </c>
      <c r="D160" s="4">
        <v>63</v>
      </c>
      <c r="E160" s="4">
        <v>18</v>
      </c>
      <c r="F160" s="4">
        <v>28</v>
      </c>
      <c r="G160" s="4">
        <v>46</v>
      </c>
      <c r="H160" s="4">
        <v>52</v>
      </c>
      <c r="I160" s="4">
        <v>4</v>
      </c>
      <c r="J160" s="4">
        <v>2</v>
      </c>
      <c r="K160" s="4">
        <v>2</v>
      </c>
      <c r="L160" s="4">
        <v>4</v>
      </c>
      <c r="M160" s="4">
        <v>0</v>
      </c>
    </row>
    <row r="161" spans="1:13" x14ac:dyDescent="0.2">
      <c r="A161" s="4" t="s">
        <v>48</v>
      </c>
      <c r="B161" s="4" t="s">
        <v>130</v>
      </c>
      <c r="C161" s="4" t="s">
        <v>110</v>
      </c>
      <c r="D161" s="4">
        <v>4</v>
      </c>
      <c r="E161" s="4">
        <v>0</v>
      </c>
      <c r="F161" s="4">
        <v>0</v>
      </c>
      <c r="G161" s="4">
        <v>0</v>
      </c>
      <c r="H161" s="4">
        <v>0</v>
      </c>
      <c r="I161" s="4">
        <v>16</v>
      </c>
      <c r="J161" s="4">
        <v>0</v>
      </c>
      <c r="K161" s="4">
        <v>1</v>
      </c>
      <c r="L161" s="4">
        <v>1</v>
      </c>
      <c r="M161" s="4">
        <v>2</v>
      </c>
    </row>
    <row r="162" spans="1:13" x14ac:dyDescent="0.2">
      <c r="A162" s="4" t="s">
        <v>23</v>
      </c>
      <c r="B162" s="4" t="s">
        <v>37</v>
      </c>
      <c r="C162" s="4" t="s">
        <v>110</v>
      </c>
      <c r="D162" s="4">
        <v>76</v>
      </c>
      <c r="E162" s="4">
        <v>8</v>
      </c>
      <c r="F162" s="4">
        <v>21</v>
      </c>
      <c r="G162" s="4">
        <v>29</v>
      </c>
      <c r="H162" s="4">
        <v>30</v>
      </c>
      <c r="I162" s="4">
        <v>15</v>
      </c>
      <c r="J162" s="4">
        <v>0</v>
      </c>
      <c r="K162" s="4">
        <v>1</v>
      </c>
      <c r="L162" s="4">
        <v>1</v>
      </c>
      <c r="M162" s="4">
        <v>2</v>
      </c>
    </row>
    <row r="163" spans="1:13" x14ac:dyDescent="0.2">
      <c r="A163" s="4" t="s">
        <v>27</v>
      </c>
      <c r="B163" s="4" t="s">
        <v>37</v>
      </c>
      <c r="C163" s="4" t="s">
        <v>110</v>
      </c>
      <c r="D163" s="4">
        <v>70</v>
      </c>
      <c r="E163" s="4">
        <v>8</v>
      </c>
      <c r="F163" s="4">
        <v>20</v>
      </c>
      <c r="G163" s="4">
        <v>28</v>
      </c>
      <c r="H163" s="4">
        <v>58</v>
      </c>
      <c r="I163" s="4">
        <v>7</v>
      </c>
      <c r="J163" s="4">
        <v>2</v>
      </c>
      <c r="K163" s="4">
        <v>2</v>
      </c>
      <c r="L163" s="4">
        <v>4</v>
      </c>
      <c r="M163" s="4">
        <v>2</v>
      </c>
    </row>
    <row r="164" spans="1:13" x14ac:dyDescent="0.2">
      <c r="A164" s="4" t="s">
        <v>29</v>
      </c>
      <c r="B164" s="4" t="s">
        <v>37</v>
      </c>
      <c r="C164" s="4" t="s">
        <v>110</v>
      </c>
      <c r="D164" s="4">
        <v>58</v>
      </c>
      <c r="E164" s="4">
        <v>5</v>
      </c>
      <c r="F164" s="4">
        <v>20</v>
      </c>
      <c r="G164" s="4">
        <v>25</v>
      </c>
      <c r="H164" s="4">
        <v>12</v>
      </c>
      <c r="I164" s="4">
        <v>4</v>
      </c>
      <c r="J164" s="4">
        <v>0</v>
      </c>
      <c r="K164" s="4">
        <v>1</v>
      </c>
      <c r="L164" s="4">
        <v>1</v>
      </c>
      <c r="M164" s="4">
        <v>4</v>
      </c>
    </row>
    <row r="165" spans="1:13" x14ac:dyDescent="0.2">
      <c r="A165" s="4" t="s">
        <v>32</v>
      </c>
      <c r="B165" s="4" t="s">
        <v>37</v>
      </c>
      <c r="C165" s="4" t="s">
        <v>110</v>
      </c>
      <c r="D165" s="4">
        <v>46</v>
      </c>
      <c r="E165" s="4">
        <v>8</v>
      </c>
      <c r="F165" s="4">
        <v>20</v>
      </c>
      <c r="G165" s="4">
        <v>28</v>
      </c>
      <c r="H165" s="4">
        <v>18</v>
      </c>
      <c r="I165" s="4">
        <v>4</v>
      </c>
      <c r="J165" s="4">
        <v>0</v>
      </c>
      <c r="K165" s="4">
        <v>0</v>
      </c>
      <c r="L165" s="4">
        <v>0</v>
      </c>
      <c r="M165" s="4">
        <v>6</v>
      </c>
    </row>
    <row r="166" spans="1:13" x14ac:dyDescent="0.2">
      <c r="A166" s="4" t="s">
        <v>33</v>
      </c>
      <c r="B166" s="4" t="s">
        <v>131</v>
      </c>
      <c r="C166" s="4" t="s">
        <v>110</v>
      </c>
      <c r="D166" s="4">
        <v>61</v>
      </c>
      <c r="E166" s="4">
        <v>7</v>
      </c>
      <c r="F166" s="4">
        <v>23</v>
      </c>
      <c r="G166" s="4">
        <v>30</v>
      </c>
      <c r="H166" s="4">
        <v>22</v>
      </c>
      <c r="I166" s="4"/>
      <c r="J166" s="4"/>
      <c r="K166" s="4"/>
      <c r="L166" s="4"/>
      <c r="M166" s="4"/>
    </row>
    <row r="167" spans="1:13" x14ac:dyDescent="0.2">
      <c r="A167" s="4" t="s">
        <v>35</v>
      </c>
      <c r="B167" s="4" t="s">
        <v>132</v>
      </c>
      <c r="C167" s="4" t="s">
        <v>61</v>
      </c>
      <c r="D167" s="4">
        <v>45</v>
      </c>
      <c r="E167" s="4">
        <v>1</v>
      </c>
      <c r="F167" s="4">
        <v>11</v>
      </c>
      <c r="G167" s="4">
        <v>12</v>
      </c>
      <c r="H167" s="4">
        <v>22</v>
      </c>
      <c r="I167" s="4"/>
      <c r="J167" s="4"/>
      <c r="K167" s="4"/>
      <c r="L167" s="4"/>
      <c r="M167" s="4"/>
    </row>
    <row r="168" spans="1:13" ht="16.5" thickBot="1" x14ac:dyDescent="0.3">
      <c r="A168" s="13" t="s">
        <v>36</v>
      </c>
      <c r="B168" s="13" t="s">
        <v>37</v>
      </c>
      <c r="C168" s="13" t="s">
        <v>38</v>
      </c>
      <c r="D168" s="13">
        <v>3</v>
      </c>
      <c r="E168" s="13">
        <v>0</v>
      </c>
      <c r="F168" s="13">
        <v>0</v>
      </c>
      <c r="G168" s="13">
        <f>SUM(E168:F168)</f>
        <v>0</v>
      </c>
      <c r="H168" s="13">
        <v>2</v>
      </c>
      <c r="I168" s="4"/>
      <c r="J168" s="4"/>
      <c r="K168" s="4"/>
      <c r="L168" s="4"/>
      <c r="M168" s="4"/>
    </row>
    <row r="169" spans="1:13" ht="16.5" thickTop="1" x14ac:dyDescent="0.25">
      <c r="A169" s="17"/>
      <c r="B169" s="17" t="s">
        <v>39</v>
      </c>
      <c r="C169" s="17"/>
      <c r="D169" s="17">
        <f ca="1">SUMIF(C157:C168,"ECHL",D157:D167)+SUMIF(C157:C167,"AHL",D157:D167)+SUMIF(C157:C167,"IHL",D157:D167)+SUMIF(C157:C167,"NHL",D157:D167)+SUMIF(C157:C167,"CHL",D157:D167)+SUMIF(C157:C167,"WCHL",D157:D167)+SUMIF(C157:C167,"UHL",D157:D167)+SUMIF(C157:C167,"ACHL",D157:D167)</f>
        <v>318</v>
      </c>
      <c r="E169" s="17">
        <f ca="1">SUMIF(C157:C168,"ECHL",E157:E167)+SUMIF(C157:C168,"AHL",E157:E167)+SUMIF(C157:C168,"IHL",E157:E167)+SUMIF(C157:C168,"NHL",E157:E168)+SUMIF(C157:C168,"CHL",E157:E168)+SUMIF(C157:C168,"WCHL",E157:E168)+SUMIF(C53:C157,"UHL",E157:E167)+SUMIF(C157:C168,"ACHL",E157:E168)</f>
        <v>36</v>
      </c>
      <c r="F169" s="17">
        <f>SUMIF(C157:C168,"ECHL",F157:F168)+SUMIF(C157:C168,"AHL",F157:F168)+SUMIF(C157:C168,"IHL",F157:F168)+SUMIF(C157:C168,"NHL",F157:F168)+SUMIF(C157:C168,"CHL",F157:F168)+SUMIF(C157:C168,"WCHL",F157:F168)+SUMIF(C157:C168,"UHL",F157:F168)+SUMIF(C157:C168,"ACHL",F157:F168)</f>
        <v>104</v>
      </c>
      <c r="G169" s="17">
        <f>SUMIF(C157:C168,"ECHL",G157:G168)+SUMIF(C157:C168,"AHL",G157:G168)+SUMIF(C157:C168,"IHL",G157:G168)+SUMIF(C157:C168,"NHL",G157:G168)+SUMIF(C157:C168,"CHL",G157:G168)+SUMIF(C157:C168,"WCHL",G157:G168)+SUMIF(C157:C167,"UHL",G157:G168)+SUMIF(C157:C168,"ACHL",G157:G168)</f>
        <v>140</v>
      </c>
      <c r="H169" s="17">
        <f>SUMIF(C157:C168,"ECHL",H157:H168)+SUMIF(C157:C168,"AHL",H157:H168)+SUMIF(C157:C168,"IHL",H157:H168)+SUMIF(C157:C168,"NHL",H157:H168)+SUMIF(C157:C168,"CHL",H157:H168)+SUMIF(C157:C168,"WCHL",H157:H168)+SUMIF(C157:C168,"UHL",H157:H168)+SUMIF(C157:C168,"ACHL",H157:H168)</f>
        <v>142</v>
      </c>
      <c r="I169" s="17">
        <f>SUMIF(C157:C168,"ECHL",I157:I168)+SUMIF(C157:C168,"AHL",I157:I168)+SUMIF(C157:C168,"IHL",I157:I168)+SUMIF(C157:C168,"NHL",I157:I168)+SUMIF(C157:C168,"CHL",I157:I168)+SUMIF(C157:C168,"WCHL",I157:I168)+SUMIF(C157:C168,"UHL",I157:I168)+SUMIF(C157:C168,"ACHL",I157:I168)</f>
        <v>46</v>
      </c>
      <c r="J169" s="17">
        <f>SUMIF(C157:C168,"ECHL",J157:J168)+SUMIF(C157:C168,"AHL",J157:J168)+SUMIF(C157:C168,"IHL",J157:J168)+SUMIF(C157:C168,"NHL",J157:J168)+SUMIF(C157:C168,"CHL",J157:J168)+SUMIF(C157:C168,"WCHL",J157:J168)+SUMIF(C157:C168,"UHL",J157:J168)+SUMIF(C157:C168,"ACHL",J157:J168)</f>
        <v>2</v>
      </c>
      <c r="K169" s="17">
        <f>SUMIF(C157:C168,"ECHL",K157:K168)</f>
        <v>0</v>
      </c>
      <c r="L169" s="17">
        <f>SUMIF(C157:C168,"ECHL",L157:L168)+SUMIF(C157:C168,"AHL",L157:L168)+SUMIF(C157:C168,"IHL",L157:L168)+SUMIF(C157:C168,"NHL",L157:L168)+SUMIF(C157:C168,"CHL",L157:L168)+SUMIF(C157:C168,"WCHL",L157:L168)+SUMIF(C157:C168,"UHL",L157:L168)+SUMIF(C157:C168,"ACHL",L157:L168)</f>
        <v>7</v>
      </c>
      <c r="M169" s="17">
        <f>SUMIF(C157:CC168,"ECHL",M157:MC168)+SUMIF(C157:CC168,"AHL",M157:MC168)+SUMIF(C157:C168,"IHL",M157:MC168)+SUMIF(C157:CC168,"NHL",M157:MC168)+SUMIF(C157:C168,"CHL",M157:M168)+SUMIF(C157:C168,"WCHL",M157:M168)+SUMIF(C157:C168,"UHL",M157:M168)+SUMIF(C157:C168,"ACHL",M157:M168)</f>
        <v>16</v>
      </c>
    </row>
    <row r="170" spans="1:13" x14ac:dyDescent="0.2">
      <c r="A170" s="16"/>
      <c r="B170" s="16" t="s">
        <v>40</v>
      </c>
      <c r="C170" s="16"/>
      <c r="D170" s="16">
        <f>SUMIF(C157:C168,"NHL",D157:D168)</f>
        <v>0</v>
      </c>
      <c r="E170" s="16">
        <f>SUMIF(C157:C168,"NHL",E157:E168)</f>
        <v>0</v>
      </c>
      <c r="F170" s="16">
        <f>SUMIF(C157:C168,"NHL",F157:F168)</f>
        <v>0</v>
      </c>
      <c r="G170" s="16">
        <f>SUMIF(C157:C168,"NHL",G157:G168)</f>
        <v>0</v>
      </c>
      <c r="H170" s="16">
        <f>SUMIF(C157:C168,"NHL",H157:H168)</f>
        <v>0</v>
      </c>
      <c r="I170" s="16">
        <f>SUMIF(C157:C167,"NHL",I157:I168)</f>
        <v>0</v>
      </c>
      <c r="J170" s="16">
        <f>SUMIF(C157:C167,"NHL",J157:J168)</f>
        <v>0</v>
      </c>
      <c r="K170" s="16">
        <f>SUMIF(C157:C167,"NHL",K157:K168)</f>
        <v>0</v>
      </c>
      <c r="L170" s="16">
        <f>SUMIF(C157:C167,"NHL",L157:L168)</f>
        <v>0</v>
      </c>
      <c r="M170" s="16">
        <f>SUMIF(C157:C167,"NHL",M157:M168)</f>
        <v>0</v>
      </c>
    </row>
    <row r="171" spans="1:13" x14ac:dyDescent="0.2">
      <c r="A171" s="16"/>
      <c r="B171" s="16" t="s">
        <v>41</v>
      </c>
      <c r="C171" s="16"/>
      <c r="D171" s="16">
        <f>SUMIF(C157:C168,"ECHL",D157:D168)</f>
        <v>3</v>
      </c>
      <c r="E171" s="16">
        <f>SUMIF(C157:C168,"ECHL",E157:E168)</f>
        <v>0</v>
      </c>
      <c r="F171" s="16">
        <f>SUMIF(C157:C168,"ECHL",F157:F168)</f>
        <v>0</v>
      </c>
      <c r="G171" s="16">
        <f>SUMIF(C157:C168,"ECHL",G157:G168)</f>
        <v>0</v>
      </c>
      <c r="H171" s="16">
        <f>SUMIF(C157:C168,"ECHL",H157:H168)</f>
        <v>2</v>
      </c>
      <c r="I171" s="16">
        <f>SUMIF(C157:C168,"ECHL",I157:I168)</f>
        <v>0</v>
      </c>
      <c r="J171" s="16">
        <f>SUMIF(C157:C168,"ECHL",J157:J168)</f>
        <v>0</v>
      </c>
      <c r="K171" s="16">
        <f>SUMIF(C157:C168,"ECHL",K157:K168)</f>
        <v>0</v>
      </c>
      <c r="L171" s="16">
        <f>SUMIF(C157:C168,"ECHL",L157:L168)</f>
        <v>0</v>
      </c>
      <c r="M171" s="16">
        <f>SUMIF(C157:C168,"ECHL",M157:M168)</f>
        <v>0</v>
      </c>
    </row>
    <row r="174" spans="1:13" ht="47" x14ac:dyDescent="0.55000000000000004">
      <c r="A174" s="1" t="s">
        <v>133</v>
      </c>
      <c r="B174" s="2"/>
      <c r="C174" s="2"/>
      <c r="D174" s="2"/>
      <c r="E174" s="2"/>
      <c r="F174" s="2"/>
      <c r="G174" s="2"/>
      <c r="H174" s="2"/>
      <c r="I174" s="44" t="s">
        <v>134</v>
      </c>
      <c r="J174" s="2"/>
      <c r="K174" s="2"/>
      <c r="L174" s="2"/>
      <c r="M174" s="2"/>
    </row>
    <row r="175" spans="1:13" ht="18.75" x14ac:dyDescent="0.3">
      <c r="A175" s="3" t="s">
        <v>42</v>
      </c>
      <c r="B175" s="4"/>
      <c r="C175" s="5" t="s">
        <v>3</v>
      </c>
      <c r="D175" s="4"/>
      <c r="E175" s="4"/>
      <c r="F175" s="3" t="s">
        <v>83</v>
      </c>
      <c r="G175" s="4"/>
      <c r="H175" s="2"/>
      <c r="I175" s="2"/>
      <c r="J175" s="2"/>
      <c r="K175" s="2"/>
      <c r="L175" s="2"/>
      <c r="M175" s="2"/>
    </row>
    <row r="176" spans="1:13" ht="18.75" x14ac:dyDescent="0.3">
      <c r="A176" s="5" t="s">
        <v>5</v>
      </c>
      <c r="B176" s="7" t="s">
        <v>135</v>
      </c>
      <c r="C176" s="5" t="s">
        <v>7</v>
      </c>
      <c r="D176" s="5"/>
      <c r="E176" s="3"/>
      <c r="F176" s="3" t="s">
        <v>136</v>
      </c>
      <c r="G176" s="3"/>
      <c r="H176" s="2"/>
      <c r="I176" s="2"/>
      <c r="J176" s="2"/>
      <c r="K176" s="2"/>
      <c r="L176" s="2"/>
      <c r="M176" s="2"/>
    </row>
    <row r="177" spans="1:13" ht="18.75" x14ac:dyDescent="0.3">
      <c r="A177" s="5" t="s">
        <v>9</v>
      </c>
      <c r="B177" s="3" t="s">
        <v>137</v>
      </c>
      <c r="C177" s="5" t="s">
        <v>11</v>
      </c>
      <c r="D177" s="5"/>
      <c r="E177" s="4"/>
      <c r="F177" s="3" t="s">
        <v>138</v>
      </c>
      <c r="G177" s="3"/>
      <c r="H177" s="2"/>
      <c r="I177" s="2"/>
      <c r="J177" s="2"/>
      <c r="K177" s="2"/>
      <c r="L177" s="8"/>
      <c r="M177" s="2"/>
    </row>
    <row r="178" spans="1:13" s="45" customFormat="1" ht="46.5" customHeight="1" x14ac:dyDescent="0.2">
      <c r="A178" s="54" t="s">
        <v>258</v>
      </c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</row>
    <row r="179" spans="1:13" s="45" customFormat="1" ht="45.75" customHeight="1" x14ac:dyDescent="0.2">
      <c r="A179" s="54" t="s">
        <v>259</v>
      </c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</row>
    <row r="180" spans="1:13" s="45" customFormat="1" x14ac:dyDescent="0.2">
      <c r="A180" s="54" t="s">
        <v>240</v>
      </c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</row>
    <row r="181" spans="1:13" x14ac:dyDescent="0.2">
      <c r="A181" s="62"/>
      <c r="B181" s="62"/>
      <c r="C181" s="63"/>
      <c r="D181" s="64" t="s">
        <v>13</v>
      </c>
      <c r="E181" s="65"/>
      <c r="F181" s="65"/>
      <c r="G181" s="65"/>
      <c r="H181" s="66"/>
      <c r="I181" s="67" t="s">
        <v>14</v>
      </c>
      <c r="J181" s="67"/>
      <c r="K181" s="67"/>
      <c r="L181" s="67"/>
      <c r="M181" s="64"/>
    </row>
    <row r="182" spans="1:13" x14ac:dyDescent="0.2">
      <c r="A182" s="9" t="s">
        <v>15</v>
      </c>
      <c r="B182" s="10" t="s">
        <v>16</v>
      </c>
      <c r="C182" s="10" t="s">
        <v>17</v>
      </c>
      <c r="D182" s="10" t="s">
        <v>18</v>
      </c>
      <c r="E182" s="10" t="s">
        <v>19</v>
      </c>
      <c r="F182" s="10" t="s">
        <v>20</v>
      </c>
      <c r="G182" s="10" t="s">
        <v>21</v>
      </c>
      <c r="H182" s="10" t="s">
        <v>22</v>
      </c>
      <c r="I182" s="10" t="s">
        <v>18</v>
      </c>
      <c r="J182" s="10" t="s">
        <v>19</v>
      </c>
      <c r="K182" s="10" t="s">
        <v>20</v>
      </c>
      <c r="L182" s="10" t="s">
        <v>21</v>
      </c>
      <c r="M182" s="11" t="s">
        <v>22</v>
      </c>
    </row>
    <row r="183" spans="1:13" x14ac:dyDescent="0.2">
      <c r="A183" s="4" t="s">
        <v>23</v>
      </c>
      <c r="B183" s="4" t="s">
        <v>139</v>
      </c>
      <c r="C183" s="4" t="s">
        <v>140</v>
      </c>
      <c r="D183" s="4">
        <v>10</v>
      </c>
      <c r="E183" s="4">
        <v>0</v>
      </c>
      <c r="F183" s="4">
        <v>0</v>
      </c>
      <c r="G183" s="4">
        <v>0</v>
      </c>
      <c r="H183" s="4">
        <v>0</v>
      </c>
      <c r="I183" s="4"/>
      <c r="J183" s="4"/>
      <c r="K183" s="4"/>
      <c r="L183" s="4"/>
      <c r="M183" s="4"/>
    </row>
    <row r="184" spans="1:13" x14ac:dyDescent="0.2">
      <c r="A184" s="4" t="s">
        <v>27</v>
      </c>
      <c r="B184" s="4" t="s">
        <v>139</v>
      </c>
      <c r="C184" s="4" t="s">
        <v>140</v>
      </c>
      <c r="D184" s="4">
        <v>2</v>
      </c>
      <c r="E184" s="4">
        <v>1</v>
      </c>
      <c r="F184" s="4">
        <v>0</v>
      </c>
      <c r="G184" s="4">
        <v>1</v>
      </c>
      <c r="H184" s="4">
        <v>0</v>
      </c>
      <c r="I184" s="4"/>
      <c r="J184" s="4"/>
      <c r="K184" s="4"/>
      <c r="L184" s="4"/>
      <c r="M184" s="4"/>
    </row>
    <row r="185" spans="1:13" x14ac:dyDescent="0.2">
      <c r="A185" s="4" t="s">
        <v>27</v>
      </c>
      <c r="B185" s="4" t="s">
        <v>141</v>
      </c>
      <c r="C185" s="4" t="s">
        <v>25</v>
      </c>
      <c r="D185" s="4">
        <v>55</v>
      </c>
      <c r="E185" s="4">
        <v>12</v>
      </c>
      <c r="F185" s="4">
        <v>12</v>
      </c>
      <c r="G185" s="4">
        <v>24</v>
      </c>
      <c r="H185" s="4">
        <v>45</v>
      </c>
      <c r="I185" s="4"/>
      <c r="J185" s="4"/>
      <c r="K185" s="4"/>
      <c r="L185" s="4"/>
      <c r="M185" s="4"/>
    </row>
    <row r="186" spans="1:13" x14ac:dyDescent="0.2">
      <c r="A186" s="4" t="s">
        <v>29</v>
      </c>
      <c r="B186" s="4" t="s">
        <v>141</v>
      </c>
      <c r="C186" s="4" t="s">
        <v>25</v>
      </c>
      <c r="D186" s="4">
        <v>52</v>
      </c>
      <c r="E186" s="4">
        <v>24</v>
      </c>
      <c r="F186" s="4">
        <v>15</v>
      </c>
      <c r="G186" s="4">
        <v>39</v>
      </c>
      <c r="H186" s="4">
        <v>16</v>
      </c>
      <c r="I186" s="4"/>
      <c r="J186" s="4"/>
      <c r="K186" s="4"/>
      <c r="L186" s="4"/>
      <c r="M186" s="4"/>
    </row>
    <row r="187" spans="1:13" x14ac:dyDescent="0.2">
      <c r="A187" s="4" t="s">
        <v>32</v>
      </c>
      <c r="B187" s="4" t="s">
        <v>142</v>
      </c>
      <c r="C187" s="4" t="s">
        <v>143</v>
      </c>
      <c r="D187" s="4">
        <v>42</v>
      </c>
      <c r="E187" s="4">
        <v>8</v>
      </c>
      <c r="F187" s="4">
        <v>6</v>
      </c>
      <c r="G187" s="4">
        <v>14</v>
      </c>
      <c r="H187" s="4">
        <v>4</v>
      </c>
      <c r="I187" s="4"/>
      <c r="J187" s="4"/>
      <c r="K187" s="4"/>
      <c r="L187" s="4"/>
      <c r="M187" s="4"/>
    </row>
    <row r="188" spans="1:13" x14ac:dyDescent="0.2">
      <c r="A188" s="4" t="s">
        <v>33</v>
      </c>
      <c r="B188" s="4" t="s">
        <v>142</v>
      </c>
      <c r="C188" s="4" t="s">
        <v>143</v>
      </c>
      <c r="D188" s="4">
        <v>13</v>
      </c>
      <c r="E188" s="4">
        <v>0</v>
      </c>
      <c r="F188" s="4">
        <v>0</v>
      </c>
      <c r="G188" s="4">
        <v>0</v>
      </c>
      <c r="H188" s="4">
        <v>0</v>
      </c>
      <c r="I188" s="4"/>
      <c r="J188" s="4"/>
      <c r="K188" s="4"/>
      <c r="L188" s="4"/>
      <c r="M188" s="4"/>
    </row>
    <row r="189" spans="1:13" x14ac:dyDescent="0.2">
      <c r="A189" s="4" t="s">
        <v>33</v>
      </c>
      <c r="B189" s="4" t="s">
        <v>90</v>
      </c>
      <c r="C189" s="4" t="s">
        <v>38</v>
      </c>
      <c r="D189" s="4">
        <v>32</v>
      </c>
      <c r="E189" s="4">
        <v>8</v>
      </c>
      <c r="F189" s="4">
        <v>12</v>
      </c>
      <c r="G189" s="4">
        <v>20</v>
      </c>
      <c r="H189" s="4">
        <v>4</v>
      </c>
      <c r="I189" s="4">
        <v>4</v>
      </c>
      <c r="J189" s="4">
        <v>0</v>
      </c>
      <c r="K189" s="4">
        <v>1</v>
      </c>
      <c r="L189" s="4">
        <v>1</v>
      </c>
      <c r="M189" s="4">
        <v>0</v>
      </c>
    </row>
    <row r="190" spans="1:13" x14ac:dyDescent="0.2">
      <c r="A190" s="4" t="s">
        <v>35</v>
      </c>
      <c r="B190" s="4" t="s">
        <v>90</v>
      </c>
      <c r="C190" s="4" t="s">
        <v>38</v>
      </c>
      <c r="D190" s="4">
        <v>41</v>
      </c>
      <c r="E190" s="4">
        <v>11</v>
      </c>
      <c r="F190" s="4">
        <v>14</v>
      </c>
      <c r="G190" s="4">
        <v>25</v>
      </c>
      <c r="H190" s="4">
        <v>17</v>
      </c>
      <c r="I190" s="4">
        <v>19</v>
      </c>
      <c r="J190" s="4">
        <v>0</v>
      </c>
      <c r="K190" s="4">
        <v>2</v>
      </c>
      <c r="L190" s="4">
        <v>2</v>
      </c>
      <c r="M190" s="4">
        <v>0</v>
      </c>
    </row>
    <row r="191" spans="1:13" ht="16.5" thickBot="1" x14ac:dyDescent="0.3">
      <c r="A191" s="13" t="s">
        <v>36</v>
      </c>
      <c r="B191" s="13" t="s">
        <v>37</v>
      </c>
      <c r="C191" s="13" t="s">
        <v>38</v>
      </c>
      <c r="D191" s="13">
        <v>1</v>
      </c>
      <c r="E191" s="13">
        <v>0</v>
      </c>
      <c r="F191" s="13">
        <v>0</v>
      </c>
      <c r="G191" s="13">
        <f>SUM(E191:F191)</f>
        <v>0</v>
      </c>
      <c r="H191" s="13">
        <v>0</v>
      </c>
      <c r="I191" s="4"/>
      <c r="J191" s="4"/>
      <c r="K191" s="4"/>
      <c r="L191" s="4"/>
      <c r="M191" s="4"/>
    </row>
    <row r="192" spans="1:13" ht="16.5" thickTop="1" x14ac:dyDescent="0.25">
      <c r="A192" s="17"/>
      <c r="B192" s="17" t="s">
        <v>39</v>
      </c>
      <c r="C192" s="17"/>
      <c r="D192" s="17">
        <f ca="1">SUMIF(C183:C191,"ECHL",D183:D190)+SUMIF(C183:C190,"AHL",D183:D190)+SUMIF(C183:C190,"IHL",D183:D190)+SUMIF(C183:C190,"NHL",D183:D190)+SUMIF(C183:C190,"CHL",D183:D190)+SUMIF(C183:C190,"WCHL",D183:D190)+SUMIF(C183:C190,"UHL",D183:D190)+SUMIF(C183:C190,"ACHL",D183:D190)</f>
        <v>74</v>
      </c>
      <c r="E192" s="17">
        <f ca="1">SUMIF(C183:C191,"ECHL",E183:E190)+SUMIF(C183:C191,"AHL",E183:E190)+SUMIF(C183:C191,"IHL",E183:E190)+SUMIF(C183:C191,"NHL",E183:E191)+SUMIF(C183:C191,"CHL",E183:E191)+SUMIF(C183:C191,"WCHL",E183:E191)+SUMIF(C74:C183,"UHL",E183:E190)+SUMIF(C183:C191,"ACHL",E183:E191)</f>
        <v>19</v>
      </c>
      <c r="F192" s="17">
        <f>SUMIF(C183:C191,"ECHL",F183:F191)+SUMIF(C183:C191,"AHL",F183:F191)+SUMIF(C183:C191,"IHL",F183:F191)+SUMIF(C183:C191,"NHL",F183:F191)+SUMIF(C183:C191,"CHL",F183:F191)+SUMIF(C183:C191,"WCHL",F183:F191)+SUMIF(C183:C191,"UHL",F183:F191)+SUMIF(C183:C191,"ACHL",F183:F191)</f>
        <v>26</v>
      </c>
      <c r="G192" s="17">
        <f>SUMIF(C183:C191,"ECHL",G183:G191)+SUMIF(C183:C191,"AHL",G183:G191)+SUMIF(C183:C191,"IHL",G183:G191)+SUMIF(C183:C191,"NHL",G183:G191)+SUMIF(C183:C191,"CHL",G183:G191)+SUMIF(C183:C191,"WCHL",G183:G191)+SUMIF(C183:C190,"UHL",G183:G191)+SUMIF(C183:C191,"ACHL",G183:G191)</f>
        <v>45</v>
      </c>
      <c r="H192" s="17">
        <f>SUMIF(C183:C191,"ECHL",H183:H191)+SUMIF(C183:C191,"AHL",H183:H191)+SUMIF(C183:C191,"IHL",H183:H191)+SUMIF(C183:C191,"NHL",H183:H191)+SUMIF(C183:C191,"CHL",H183:H191)+SUMIF(C183:C191,"WCHL",H183:H191)+SUMIF(C183:C191,"UHL",H183:H191)+SUMIF(C183:C191,"ACHL",H183:H191)</f>
        <v>21</v>
      </c>
      <c r="I192" s="17">
        <f ca="1">SUMIF(C183:C1096,"ECHL",I183:I191)</f>
        <v>103</v>
      </c>
      <c r="J192" s="17">
        <f>SUMIF(C183:C191,"ECHL",J183:J191)</f>
        <v>0</v>
      </c>
      <c r="K192" s="17">
        <f>SUMIF(C183:C191,"ECHL",K183:K191)</f>
        <v>3</v>
      </c>
      <c r="L192" s="17">
        <f>SUMIF(C183:C191,"ECHL",L183:L191)+SUMIF(C183:C191,"AHL",L183:L191)+SUMIF(C183:C191,"IHL",L183:L191)+SUMIF(C183:C191,"NHL",L183:L191)+SUMIF(C183:C191,"CHL",L183:L191)+SUMIF(C183:C191,"WCHL",L183:L191)+SUMIF(C183:C191,"UHL",L183:L191)+SUMIF(C183:C191,"ACHL",L183:L191)</f>
        <v>3</v>
      </c>
      <c r="M192" s="17">
        <f>SUMIF(C181:CC191,"ECHL",M181:MC191)+SUMIF(C181:CC191,"AHL",M181:MC191)+SUMIF(C183:C191,"IHL",M181:MC191)+SUMIF(C191,"NHL",M183:M191)+SUMIF(C183:C191,"CHL",M183:M191)+SUMIF(C183:C191,"WCHL",M183:M191)+SUMIF(C183:C191,"UHL",M183:M191)+SUMIF(C183:C191,"ACHL",M183:M191)</f>
        <v>0</v>
      </c>
    </row>
    <row r="193" spans="1:13" x14ac:dyDescent="0.2">
      <c r="A193" s="16"/>
      <c r="B193" s="16" t="s">
        <v>40</v>
      </c>
      <c r="C193" s="16"/>
      <c r="D193" s="16">
        <f>SUMIF(C183:C191,"NHL",D183:D191)</f>
        <v>0</v>
      </c>
      <c r="E193" s="16">
        <f>SUMIF(C183:C191,"NHL",E183:E191)</f>
        <v>0</v>
      </c>
      <c r="F193" s="16">
        <f>SUMIF(C183:C191,"NHL",F183:F191)</f>
        <v>0</v>
      </c>
      <c r="G193" s="16">
        <f>SUMIF(C183:C191,"NHL",G183:G191)</f>
        <v>0</v>
      </c>
      <c r="H193" s="16">
        <f>SUMIF(C183:C191,"NHL",H183:H191)</f>
        <v>0</v>
      </c>
      <c r="I193" s="16">
        <v>0</v>
      </c>
      <c r="J193" s="16">
        <v>0</v>
      </c>
      <c r="K193" s="16">
        <v>0</v>
      </c>
      <c r="L193" s="16">
        <f>SUMIF(C183:C190,"NHL",L183:L191)</f>
        <v>0</v>
      </c>
      <c r="M193" s="16">
        <f>SUMIF(C183:C190,"NHL",M183:M191)</f>
        <v>0</v>
      </c>
    </row>
    <row r="194" spans="1:13" x14ac:dyDescent="0.2">
      <c r="A194" s="16"/>
      <c r="B194" s="16" t="s">
        <v>41</v>
      </c>
      <c r="C194" s="16"/>
      <c r="D194" s="16">
        <f>SUMIF(C183:C191,"ECHL",D183:D191)</f>
        <v>74</v>
      </c>
      <c r="E194" s="16">
        <f>SUMIF(C183:C191,"ECHL",E183:E191)</f>
        <v>19</v>
      </c>
      <c r="F194" s="16">
        <f>SUMIF(C183:C191,"ECHL",F183:F191)</f>
        <v>26</v>
      </c>
      <c r="G194" s="16">
        <f>SUMIF(C183:C191,"ECHL",G183:G191)</f>
        <v>45</v>
      </c>
      <c r="H194" s="16">
        <f>SUMIF(C183:C191,"ECHL",H183:H191)</f>
        <v>21</v>
      </c>
      <c r="I194" s="16">
        <f>SUMIF(C183:C191,"ECHL",I183:I191)</f>
        <v>23</v>
      </c>
      <c r="J194" s="16">
        <f>SUMIF(C183:C191,"ECHL",J183:J191)</f>
        <v>0</v>
      </c>
      <c r="K194" s="16">
        <f>SUMIF(C183:C191,"ECHL",K183:K191)</f>
        <v>3</v>
      </c>
      <c r="L194" s="16">
        <f>SUMIF(C183:C191,"ECHL",L183:L191)</f>
        <v>3</v>
      </c>
      <c r="M194" s="16">
        <f>SUMIF(C183:C191,"ECHL",M183:M191)</f>
        <v>0</v>
      </c>
    </row>
    <row r="197" spans="1:13" s="45" customFormat="1" ht="46.5" x14ac:dyDescent="0.7">
      <c r="A197" s="1" t="s">
        <v>144</v>
      </c>
      <c r="B197" s="4"/>
      <c r="C197" s="4"/>
      <c r="D197" s="4"/>
      <c r="E197" s="4"/>
      <c r="F197" s="4"/>
      <c r="G197" s="4"/>
      <c r="H197" s="4"/>
      <c r="I197" s="44" t="s">
        <v>145</v>
      </c>
      <c r="J197" s="4"/>
      <c r="K197" s="4"/>
      <c r="L197" s="4"/>
      <c r="M197" s="4"/>
    </row>
    <row r="198" spans="1:13" s="45" customFormat="1" ht="18.75" x14ac:dyDescent="0.3">
      <c r="A198" s="42" t="s">
        <v>2</v>
      </c>
      <c r="B198" s="4"/>
      <c r="C198" s="5" t="s">
        <v>3</v>
      </c>
      <c r="D198" s="4"/>
      <c r="E198" s="4"/>
      <c r="F198" s="42" t="s">
        <v>146</v>
      </c>
      <c r="G198" s="4"/>
      <c r="H198" s="4"/>
      <c r="I198" s="4"/>
      <c r="J198" s="4"/>
      <c r="K198" s="4"/>
      <c r="L198" s="4"/>
      <c r="M198" s="4"/>
    </row>
    <row r="199" spans="1:13" s="45" customFormat="1" ht="18.75" x14ac:dyDescent="0.3">
      <c r="A199" s="5" t="s">
        <v>5</v>
      </c>
      <c r="B199" s="7" t="s">
        <v>147</v>
      </c>
      <c r="C199" s="5" t="s">
        <v>7</v>
      </c>
      <c r="D199" s="5"/>
      <c r="E199" s="42"/>
      <c r="F199" s="42" t="s">
        <v>148</v>
      </c>
      <c r="G199" s="42"/>
      <c r="H199" s="4"/>
      <c r="I199" s="4"/>
      <c r="J199" s="4"/>
      <c r="K199" s="4"/>
      <c r="L199" s="4"/>
      <c r="M199" s="4"/>
    </row>
    <row r="200" spans="1:13" s="45" customFormat="1" ht="18.75" x14ac:dyDescent="0.3">
      <c r="A200" s="5" t="s">
        <v>9</v>
      </c>
      <c r="B200" s="42" t="s">
        <v>72</v>
      </c>
      <c r="C200" s="5" t="s">
        <v>11</v>
      </c>
      <c r="D200" s="5"/>
      <c r="E200" s="4"/>
      <c r="F200" s="42" t="s">
        <v>149</v>
      </c>
      <c r="G200" s="42"/>
      <c r="H200" s="4"/>
      <c r="I200" s="4"/>
      <c r="J200" s="4"/>
      <c r="K200" s="4"/>
      <c r="L200" s="46"/>
      <c r="M200" s="4"/>
    </row>
    <row r="201" spans="1:13" s="45" customFormat="1" ht="33" customHeight="1" x14ac:dyDescent="0.2">
      <c r="A201" s="54" t="s">
        <v>260</v>
      </c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</row>
    <row r="202" spans="1:13" s="45" customFormat="1" x14ac:dyDescent="0.2">
      <c r="A202" s="54" t="s">
        <v>261</v>
      </c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</row>
    <row r="203" spans="1:13" s="45" customFormat="1" x14ac:dyDescent="0.2">
      <c r="A203" s="54" t="s">
        <v>240</v>
      </c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</row>
    <row r="204" spans="1:13" x14ac:dyDescent="0.2">
      <c r="A204" s="62"/>
      <c r="B204" s="62"/>
      <c r="C204" s="63"/>
      <c r="D204" s="64" t="s">
        <v>13</v>
      </c>
      <c r="E204" s="65"/>
      <c r="F204" s="65"/>
      <c r="G204" s="65"/>
      <c r="H204" s="66"/>
      <c r="I204" s="67" t="s">
        <v>14</v>
      </c>
      <c r="J204" s="67"/>
      <c r="K204" s="67"/>
      <c r="L204" s="67"/>
      <c r="M204" s="64"/>
    </row>
    <row r="205" spans="1:13" x14ac:dyDescent="0.2">
      <c r="A205" s="9" t="s">
        <v>15</v>
      </c>
      <c r="B205" s="10" t="s">
        <v>16</v>
      </c>
      <c r="C205" s="10" t="s">
        <v>17</v>
      </c>
      <c r="D205" s="10" t="s">
        <v>18</v>
      </c>
      <c r="E205" s="10" t="s">
        <v>19</v>
      </c>
      <c r="F205" s="10" t="s">
        <v>20</v>
      </c>
      <c r="G205" s="10" t="s">
        <v>21</v>
      </c>
      <c r="H205" s="10" t="s">
        <v>22</v>
      </c>
      <c r="I205" s="10" t="s">
        <v>18</v>
      </c>
      <c r="J205" s="10" t="s">
        <v>19</v>
      </c>
      <c r="K205" s="10" t="s">
        <v>20</v>
      </c>
      <c r="L205" s="10" t="s">
        <v>21</v>
      </c>
      <c r="M205" s="11" t="s">
        <v>22</v>
      </c>
    </row>
    <row r="206" spans="1:13" x14ac:dyDescent="0.2">
      <c r="A206" s="4" t="s">
        <v>23</v>
      </c>
      <c r="B206" s="4" t="s">
        <v>150</v>
      </c>
      <c r="C206" s="4" t="s">
        <v>25</v>
      </c>
      <c r="D206" s="4">
        <v>1</v>
      </c>
      <c r="E206" s="4">
        <v>0</v>
      </c>
      <c r="F206" s="4">
        <v>1</v>
      </c>
      <c r="G206" s="4">
        <v>1</v>
      </c>
      <c r="H206" s="4">
        <v>0</v>
      </c>
      <c r="I206" s="4"/>
      <c r="J206" s="4"/>
      <c r="K206" s="4"/>
      <c r="L206" s="4"/>
      <c r="M206" s="4"/>
    </row>
    <row r="207" spans="1:13" x14ac:dyDescent="0.2">
      <c r="A207" s="4" t="s">
        <v>23</v>
      </c>
      <c r="B207" s="4" t="s">
        <v>151</v>
      </c>
      <c r="C207" s="4" t="s">
        <v>152</v>
      </c>
      <c r="D207" s="4">
        <v>29</v>
      </c>
      <c r="E207" s="4">
        <v>6</v>
      </c>
      <c r="F207" s="4">
        <v>4</v>
      </c>
      <c r="G207" s="4">
        <v>10</v>
      </c>
      <c r="H207" s="4">
        <v>26</v>
      </c>
      <c r="I207" s="4"/>
      <c r="J207" s="4"/>
      <c r="K207" s="4"/>
      <c r="L207" s="4"/>
      <c r="M207" s="4"/>
    </row>
    <row r="208" spans="1:13" x14ac:dyDescent="0.2">
      <c r="A208" s="4" t="s">
        <v>27</v>
      </c>
      <c r="B208" s="4" t="s">
        <v>153</v>
      </c>
      <c r="C208" s="4" t="s">
        <v>25</v>
      </c>
      <c r="D208" s="4">
        <v>24</v>
      </c>
      <c r="E208" s="4">
        <v>6</v>
      </c>
      <c r="F208" s="4">
        <v>3</v>
      </c>
      <c r="G208" s="4">
        <v>9</v>
      </c>
      <c r="H208" s="4">
        <v>16</v>
      </c>
      <c r="I208" s="4"/>
      <c r="J208" s="4"/>
      <c r="K208" s="4"/>
      <c r="L208" s="4"/>
      <c r="M208" s="4"/>
    </row>
    <row r="209" spans="1:13" x14ac:dyDescent="0.2">
      <c r="A209" s="4" t="s">
        <v>29</v>
      </c>
      <c r="B209" s="4" t="s">
        <v>154</v>
      </c>
      <c r="C209" s="4" t="s">
        <v>78</v>
      </c>
      <c r="D209" s="4">
        <v>26</v>
      </c>
      <c r="E209" s="4">
        <v>1</v>
      </c>
      <c r="F209" s="4">
        <v>4</v>
      </c>
      <c r="G209" s="4">
        <v>5</v>
      </c>
      <c r="H209" s="4">
        <v>12</v>
      </c>
      <c r="I209" s="4"/>
      <c r="J209" s="4"/>
      <c r="K209" s="4"/>
      <c r="L209" s="4"/>
      <c r="M209" s="4"/>
    </row>
    <row r="210" spans="1:13" x14ac:dyDescent="0.2">
      <c r="A210" s="4" t="s">
        <v>32</v>
      </c>
      <c r="B210" s="4" t="s">
        <v>154</v>
      </c>
      <c r="C210" s="4" t="s">
        <v>78</v>
      </c>
      <c r="D210" s="4">
        <v>36</v>
      </c>
      <c r="E210" s="4">
        <v>12</v>
      </c>
      <c r="F210" s="4">
        <v>9</v>
      </c>
      <c r="G210" s="4">
        <v>21</v>
      </c>
      <c r="H210" s="4">
        <v>48</v>
      </c>
      <c r="I210" s="4"/>
      <c r="J210" s="4"/>
      <c r="K210" s="4"/>
      <c r="L210" s="4"/>
      <c r="M210" s="4"/>
    </row>
    <row r="211" spans="1:13" x14ac:dyDescent="0.2">
      <c r="A211" s="4" t="s">
        <v>33</v>
      </c>
      <c r="B211" s="4" t="s">
        <v>154</v>
      </c>
      <c r="C211" s="4" t="s">
        <v>89</v>
      </c>
      <c r="D211" s="4">
        <v>34</v>
      </c>
      <c r="E211" s="4">
        <v>10</v>
      </c>
      <c r="F211" s="4">
        <v>10</v>
      </c>
      <c r="G211" s="4">
        <v>20</v>
      </c>
      <c r="H211" s="4">
        <v>43</v>
      </c>
      <c r="I211" s="4"/>
      <c r="J211" s="4"/>
      <c r="K211" s="4"/>
      <c r="L211" s="4"/>
      <c r="M211" s="4"/>
    </row>
    <row r="212" spans="1:13" x14ac:dyDescent="0.2">
      <c r="A212" s="4" t="s">
        <v>35</v>
      </c>
      <c r="B212" s="4" t="s">
        <v>154</v>
      </c>
      <c r="C212" s="4" t="s">
        <v>89</v>
      </c>
      <c r="D212" s="4">
        <v>38</v>
      </c>
      <c r="E212" s="4">
        <v>12</v>
      </c>
      <c r="F212" s="4">
        <v>8</v>
      </c>
      <c r="G212" s="4">
        <v>20</v>
      </c>
      <c r="H212" s="4">
        <v>14</v>
      </c>
      <c r="I212" s="4"/>
      <c r="J212" s="4"/>
      <c r="K212" s="4"/>
      <c r="L212" s="4"/>
      <c r="M212" s="4"/>
    </row>
    <row r="213" spans="1:13" ht="16.5" thickBot="1" x14ac:dyDescent="0.3">
      <c r="A213" s="13" t="s">
        <v>36</v>
      </c>
      <c r="B213" s="13" t="s">
        <v>37</v>
      </c>
      <c r="C213" s="13" t="s">
        <v>38</v>
      </c>
      <c r="D213" s="13">
        <v>2</v>
      </c>
      <c r="E213" s="13">
        <v>2</v>
      </c>
      <c r="F213" s="13">
        <v>1</v>
      </c>
      <c r="G213" s="13">
        <f>SUM(E213:F213)</f>
        <v>3</v>
      </c>
      <c r="H213" s="13">
        <v>0</v>
      </c>
      <c r="I213" s="4"/>
      <c r="J213" s="4"/>
      <c r="K213" s="4"/>
      <c r="L213" s="4"/>
      <c r="M213" s="4"/>
    </row>
    <row r="214" spans="1:13" ht="16.5" thickTop="1" x14ac:dyDescent="0.25">
      <c r="A214" s="17"/>
      <c r="B214" s="17" t="s">
        <v>39</v>
      </c>
      <c r="C214" s="17"/>
      <c r="D214" s="17">
        <f ca="1">SUMIF(C206:C213,"ECHL",D206:D212)+SUMIF(C206:C212,"AHL",D206:D212)+SUMIF(C206:C212,"IHL",D206:D212)+SUMIF(C206:C212,"NHL",D206:D212)+SUMIF(C206:C212,"CHL",D206:D212)+SUMIF(C206:C212,"WCHL",D206:D212)+SUMIF(C206:C212,"UHL",D206:D212)+SUMIF(C206:C212,"ACHL",D206:D212)</f>
        <v>2</v>
      </c>
      <c r="E214" s="17">
        <f ca="1">SUMIF(C206:C213,"ECHL",E206:E212)+SUMIF(C206:C213,"AHL",E206:E212)+SUMIF(C206:C213,"IHL",E206:E212)+SUMIF(C206:C213,"NHL",E206:E213)+SUMIF(C206:C213,"CHL",E206:E213)+SUMIF(C206:C213,"WCHL",E206:E213)+SUMIF(C75:C206,"UHL",E206:E212)+SUMIF(C206:C213,"ACHL",E206:E213)</f>
        <v>2</v>
      </c>
      <c r="F214" s="17">
        <f>SUMIF(C206:C213,"ECHL",F206:F213)+SUMIF(C206:C213,"AHL",F206:F213)+SUMIF(C206:C213,"IHL",F206:F213)+SUMIF(C206:C213,"NHL",F206:F213)+SUMIF(C206:C213,"CHL",F206:F213)+SUMIF(C206:C213,"WCHL",F206:F213)+SUMIF(C206:C213,"UHL",F206:F213)+SUMIF(C206:C213,"ACHL",F206:F213)</f>
        <v>1</v>
      </c>
      <c r="G214" s="17">
        <f>SUMIF(C206:C213,"ECHL",G206:G213)+SUMIF(C206:C213,"AHL",G206:G213)+SUMIF(C206:C213,"IHL",G206:G213)+SUMIF(C206:C213,"NHL",G206:G213)+SUMIF(C206:C213,"CHL",G206:G213)+SUMIF(C206:C213,"WCHL",G206:G213)+SUMIF(C206:C212,"UHL",G206:G213)+SUMIF(C206:C213,"ACHL",G206:G213)</f>
        <v>3</v>
      </c>
      <c r="H214" s="17">
        <f>SUMIF(C206:C213,"ECHL",H206:H213)+SUMIF(C206:C213,"AHL",H206:H213)+SUMIF(C206:C213,"IHL",H206:H213)+SUMIF(C206:C213,"NHL",H206:H213)+SUMIF(C206:C213,"CHL",H206:H213)+SUMIF(C206:C213,"WCHL",H206:H213)+SUMIF(C206:C213,"UHL",H206:H213)+SUMIF(C206:C213,"ACHL",H206:H213)</f>
        <v>0</v>
      </c>
      <c r="I214" s="17">
        <f ca="1">SUMIF(C206:C1122,"ECHL",I206:I213)</f>
        <v>80</v>
      </c>
      <c r="J214" s="17">
        <f>SUMIF(C206:C213,"ECHL",J206:J213)</f>
        <v>0</v>
      </c>
      <c r="K214" s="17">
        <f>SUMIF(C206:C213,"ECHL",K206:K213)</f>
        <v>0</v>
      </c>
      <c r="L214" s="17">
        <f>SUMIF(C206:C213,"ECHL",L206:L213)+SUMIF(C206:C213,"AHL",L206:L213)+SUMIF(C206:C213,"IHL",L206:L213)+SUMIF(C206:C213,"NHL",L206:L213)+SUMIF(C206:C213,"CHL",L206:L213)+SUMIF(C206:C213,"WCHL",L206:L213)+SUMIF(C206:C213,"UHL",L206:L213)+SUMIF(C206:C213,"ACHL",L206:L213)</f>
        <v>0</v>
      </c>
      <c r="M214" s="17">
        <f>SUMIF(C204:CC214,"ECHL",M204:MC214)+SUMIF(C204:CC214,"AHL",M204:MC214)+SUMIF(C206:C213,"IHL",M204:MC214)+SUMIF(C213,"NHL",M206:M213)+SUMIF(C206:C213,"CHL",M206:M213)+SUMIF(C206:C213,"WCHL",M206:M213)+SUMIF(C206:C213,"UHL",M206:M213)+SUMIF(C206:C213,"ACHL",M206:M213)</f>
        <v>0</v>
      </c>
    </row>
    <row r="215" spans="1:13" x14ac:dyDescent="0.2">
      <c r="A215" s="16"/>
      <c r="B215" s="16" t="s">
        <v>40</v>
      </c>
      <c r="C215" s="16"/>
      <c r="D215" s="16">
        <f>SUMIF(C206:C213,"NHL",D206:D213)</f>
        <v>0</v>
      </c>
      <c r="E215" s="16">
        <f>SUMIF(C206:C213,"NHL",E206:E213)</f>
        <v>0</v>
      </c>
      <c r="F215" s="16">
        <f>SUMIF(C206:C213,"NHL",F206:F213)</f>
        <v>0</v>
      </c>
      <c r="G215" s="16">
        <f>SUMIF(C206:C213,"NHL",G206:G213)</f>
        <v>0</v>
      </c>
      <c r="H215" s="16">
        <f>SUMIF(C206:C213,"NHL",H206:H213)</f>
        <v>0</v>
      </c>
      <c r="I215" s="16">
        <v>0</v>
      </c>
      <c r="J215" s="16">
        <v>0</v>
      </c>
      <c r="K215" s="16">
        <v>0</v>
      </c>
      <c r="L215" s="16">
        <f>SUMIF(C206:C212,"NHL",L206:L213)</f>
        <v>0</v>
      </c>
      <c r="M215" s="16">
        <f>SUMIF(C206:C212,"NHL",M206:M213)</f>
        <v>0</v>
      </c>
    </row>
    <row r="216" spans="1:13" x14ac:dyDescent="0.2">
      <c r="A216" s="16"/>
      <c r="B216" s="16" t="s">
        <v>41</v>
      </c>
      <c r="C216" s="16"/>
      <c r="D216" s="16">
        <f>SUMIF(C206:C213,"ECHL",D206:D213)</f>
        <v>2</v>
      </c>
      <c r="E216" s="16">
        <f>SUMIF(C206:C213,"ECHL",E206:E213)</f>
        <v>2</v>
      </c>
      <c r="F216" s="16">
        <f>SUMIF(C206:C213,"ECHL",F206:F213)</f>
        <v>1</v>
      </c>
      <c r="G216" s="16">
        <f>SUMIF(C206:C213,"ECHL",G206:G213)</f>
        <v>3</v>
      </c>
      <c r="H216" s="16">
        <f>SUMIF(C206:C213,"ECHL",H206:H213)</f>
        <v>0</v>
      </c>
      <c r="I216" s="16">
        <f>SUMIF(C206:C213,"ECHL",I206:I213)</f>
        <v>0</v>
      </c>
      <c r="J216" s="16">
        <f>SUMIF(C206:C213,"ECHL",J206:J213)</f>
        <v>0</v>
      </c>
      <c r="K216" s="16">
        <f>SUMIF(C206:C213,"ECHL",K206:K213)</f>
        <v>0</v>
      </c>
      <c r="L216" s="16">
        <f>SUMIF(C206:C213,"ECHL",L206:L213)</f>
        <v>0</v>
      </c>
      <c r="M216" s="16">
        <f>SUMIF(C206:C213,"ECHL",M206:M213)</f>
        <v>0</v>
      </c>
    </row>
    <row r="217" spans="1:13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</row>
    <row r="219" spans="1:13" s="45" customFormat="1" ht="46.5" x14ac:dyDescent="0.7">
      <c r="A219" s="1" t="s">
        <v>205</v>
      </c>
      <c r="B219" s="4"/>
      <c r="C219" s="4"/>
      <c r="D219" s="4"/>
      <c r="E219" s="4"/>
      <c r="F219" s="4"/>
      <c r="G219" s="4"/>
      <c r="H219" s="4"/>
      <c r="I219" s="44" t="s">
        <v>206</v>
      </c>
      <c r="J219" s="4"/>
      <c r="K219" s="4"/>
      <c r="L219" s="4"/>
      <c r="M219" s="4"/>
    </row>
    <row r="220" spans="1:13" s="45" customFormat="1" ht="18.75" x14ac:dyDescent="0.3">
      <c r="A220" s="43" t="s">
        <v>69</v>
      </c>
      <c r="B220" s="4"/>
      <c r="C220" s="5" t="s">
        <v>3</v>
      </c>
      <c r="D220" s="4"/>
      <c r="E220" s="4"/>
      <c r="F220" s="43" t="s">
        <v>83</v>
      </c>
      <c r="G220" s="4"/>
      <c r="H220" s="4"/>
      <c r="I220" s="4"/>
      <c r="J220" s="4"/>
      <c r="K220" s="4"/>
      <c r="L220" s="4"/>
      <c r="M220" s="4"/>
    </row>
    <row r="221" spans="1:13" s="45" customFormat="1" ht="18.75" x14ac:dyDescent="0.3">
      <c r="A221" s="5" t="s">
        <v>5</v>
      </c>
      <c r="B221" s="7" t="s">
        <v>209</v>
      </c>
      <c r="C221" s="5" t="s">
        <v>7</v>
      </c>
      <c r="D221" s="5"/>
      <c r="E221" s="43"/>
      <c r="F221" s="43" t="s">
        <v>207</v>
      </c>
      <c r="G221" s="43"/>
      <c r="H221" s="4"/>
      <c r="I221" s="4"/>
      <c r="J221" s="4"/>
      <c r="K221" s="4"/>
      <c r="L221" s="4"/>
      <c r="M221" s="4"/>
    </row>
    <row r="222" spans="1:13" s="45" customFormat="1" ht="18.75" x14ac:dyDescent="0.3">
      <c r="A222" s="5" t="s">
        <v>9</v>
      </c>
      <c r="B222" s="43" t="s">
        <v>10</v>
      </c>
      <c r="C222" s="5" t="s">
        <v>11</v>
      </c>
      <c r="D222" s="5"/>
      <c r="E222" s="4"/>
      <c r="F222" s="43" t="s">
        <v>208</v>
      </c>
      <c r="G222" s="43"/>
      <c r="H222" s="4"/>
      <c r="I222" s="4"/>
      <c r="J222" s="4"/>
      <c r="K222" s="4"/>
      <c r="L222" s="46"/>
      <c r="M222" s="4"/>
    </row>
    <row r="223" spans="1:13" s="45" customFormat="1" ht="103.5" customHeight="1" x14ac:dyDescent="0.2">
      <c r="A223" s="54" t="s">
        <v>282</v>
      </c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</row>
    <row r="224" spans="1:13" s="45" customFormat="1" ht="45" customHeight="1" x14ac:dyDescent="0.2">
      <c r="A224" s="54" t="s">
        <v>283</v>
      </c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</row>
    <row r="225" spans="1:13" s="45" customFormat="1" ht="33" customHeight="1" x14ac:dyDescent="0.2">
      <c r="A225" s="54" t="s">
        <v>284</v>
      </c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</row>
    <row r="226" spans="1:13" ht="15" customHeight="1" x14ac:dyDescent="0.25">
      <c r="A226" s="62"/>
      <c r="B226" s="62"/>
      <c r="C226" s="63"/>
      <c r="D226" s="64" t="s">
        <v>13</v>
      </c>
      <c r="E226" s="65"/>
      <c r="F226" s="65"/>
      <c r="G226" s="65"/>
      <c r="H226" s="66"/>
      <c r="I226" s="67" t="s">
        <v>14</v>
      </c>
      <c r="J226" s="67"/>
      <c r="K226" s="67"/>
      <c r="L226" s="67"/>
      <c r="M226" s="64"/>
    </row>
    <row r="227" spans="1:13" ht="15" customHeight="1" x14ac:dyDescent="0.25">
      <c r="A227" s="9" t="s">
        <v>15</v>
      </c>
      <c r="B227" s="10" t="s">
        <v>16</v>
      </c>
      <c r="C227" s="10" t="s">
        <v>17</v>
      </c>
      <c r="D227" s="10" t="s">
        <v>18</v>
      </c>
      <c r="E227" s="10" t="s">
        <v>19</v>
      </c>
      <c r="F227" s="10" t="s">
        <v>20</v>
      </c>
      <c r="G227" s="10" t="s">
        <v>21</v>
      </c>
      <c r="H227" s="10" t="s">
        <v>22</v>
      </c>
      <c r="I227" s="10" t="s">
        <v>18</v>
      </c>
      <c r="J227" s="10" t="s">
        <v>19</v>
      </c>
      <c r="K227" s="10" t="s">
        <v>20</v>
      </c>
      <c r="L227" s="10" t="s">
        <v>21</v>
      </c>
      <c r="M227" s="11" t="s">
        <v>22</v>
      </c>
    </row>
    <row r="228" spans="1:13" ht="15" customHeight="1" x14ac:dyDescent="0.25">
      <c r="A228" s="4" t="s">
        <v>33</v>
      </c>
      <c r="B228" s="4" t="s">
        <v>223</v>
      </c>
      <c r="C228" s="4" t="s">
        <v>108</v>
      </c>
      <c r="D228" s="4">
        <v>68</v>
      </c>
      <c r="E228" s="4">
        <v>4</v>
      </c>
      <c r="F228" s="4">
        <v>17</v>
      </c>
      <c r="G228" s="4">
        <v>21</v>
      </c>
      <c r="H228" s="4">
        <v>26</v>
      </c>
      <c r="I228" s="4"/>
      <c r="J228" s="4"/>
      <c r="K228" s="4"/>
      <c r="L228" s="4"/>
      <c r="M228" s="4"/>
    </row>
    <row r="229" spans="1:13" x14ac:dyDescent="0.2">
      <c r="A229" s="4" t="s">
        <v>35</v>
      </c>
      <c r="B229" s="4" t="s">
        <v>223</v>
      </c>
      <c r="C229" s="4" t="s">
        <v>108</v>
      </c>
      <c r="D229" s="4">
        <v>58</v>
      </c>
      <c r="E229" s="4">
        <v>7</v>
      </c>
      <c r="F229" s="4">
        <v>29</v>
      </c>
      <c r="G229" s="4">
        <v>36</v>
      </c>
      <c r="H229" s="4">
        <v>22</v>
      </c>
      <c r="I229" s="4">
        <v>6</v>
      </c>
      <c r="J229" s="4">
        <v>1</v>
      </c>
      <c r="K229" s="4">
        <v>2</v>
      </c>
      <c r="L229" s="4">
        <v>3</v>
      </c>
      <c r="M229" s="4">
        <v>2</v>
      </c>
    </row>
    <row r="230" spans="1:13" x14ac:dyDescent="0.2">
      <c r="A230" s="4" t="s">
        <v>35</v>
      </c>
      <c r="B230" s="4" t="s">
        <v>37</v>
      </c>
      <c r="C230" s="4" t="s">
        <v>110</v>
      </c>
      <c r="D230" s="4">
        <v>4</v>
      </c>
      <c r="E230" s="4">
        <v>0</v>
      </c>
      <c r="F230" s="4">
        <v>1</v>
      </c>
      <c r="G230" s="4">
        <v>1</v>
      </c>
      <c r="H230" s="4">
        <v>0</v>
      </c>
      <c r="I230" s="4"/>
      <c r="J230" s="4"/>
      <c r="K230" s="4"/>
      <c r="L230" s="4"/>
      <c r="M230" s="4"/>
    </row>
    <row r="231" spans="1:13" ht="16.5" thickBot="1" x14ac:dyDescent="0.3">
      <c r="A231" s="13" t="s">
        <v>36</v>
      </c>
      <c r="B231" s="13" t="s">
        <v>37</v>
      </c>
      <c r="C231" s="13" t="s">
        <v>38</v>
      </c>
      <c r="D231" s="13">
        <v>3</v>
      </c>
      <c r="E231" s="13">
        <v>0</v>
      </c>
      <c r="F231" s="13">
        <v>0</v>
      </c>
      <c r="G231" s="13">
        <f>SUM(E231:F231)</f>
        <v>0</v>
      </c>
      <c r="H231" s="13">
        <v>0</v>
      </c>
      <c r="I231" s="13"/>
      <c r="J231" s="13"/>
      <c r="K231" s="13"/>
      <c r="L231" s="13"/>
      <c r="M231" s="13"/>
    </row>
    <row r="232" spans="1:13" ht="16.5" thickTop="1" x14ac:dyDescent="0.25">
      <c r="A232" s="17"/>
      <c r="B232" s="17" t="s">
        <v>39</v>
      </c>
      <c r="C232" s="17"/>
      <c r="D232" s="17">
        <f>SUMIF(C228:C231,"ECHL",D228:D231)+SUMIF(C228:C231,"AHL",D228:D231)+SUMIF(C228:C231,"IHL",D228:D231)+SUMIF(C228:C231,"NHL",D228:D231)+SUMIF(C228:C231,"CHL",D228:D231)+SUMIF(C228:C231,"WCHL",D228:D231)+SUMIF(C228:C231,"UHL",D228:D231)+SUMIF(C228:C231,"ACHL",D228:D231)</f>
        <v>7</v>
      </c>
      <c r="E232" s="17">
        <f>SUMIF(C228:C231,"ECHL",E228:E231)+SUMIF(C228:C231,"AHL",E228:E231)+SUMIF(C228:C231,"IHL",E228:E231)+SUMIF(C228:C231,"NHL",E228:E231)+SUMIF(C228:C231,"CHL",E228:E231)+SUMIF(C228:C231,"WCHL",E228:E231)+SUMIF(C228:C231,"UHL",E228:E231)+SUMIF(C228:C231,"ACHL",E228:E231)</f>
        <v>0</v>
      </c>
      <c r="F232" s="17">
        <f>SUMIF(C228:C231,"ECHL",F228:F231)+SUMIF(C228:C231,"AHL",F228:F231)+SUMIF(C228:C231,"IHL",F228:F231)+SUMIF(C228:C231,"NHL",F228:F231)+SUMIF(C228:C231,"CHL",F228:F231)+SUMIF(C228:C231,"WCHL",F228:F231)+SUMIF(C228:C231,"UHL",F228:F231)+SUMIF(C228:C231,"ACHL",F228:F231)</f>
        <v>1</v>
      </c>
      <c r="G232" s="17">
        <f>SUMIF(C228:C231,"ECHL",G228:G231)+SUMIF(C228:C231,"AHL",G228:G231)+SUMIF(C228:C231,"IHL",G228:G231)+SUMIF(C228:C231,"NHL",G228:G231)+SUMIF(C228:C231,"CHL",G228:G231)+SUMIF(C228:C231,"WCHL",G228:G231)+SUMIF(C228:C231,"UHL",G228:G231)+SUMIF(C228:C231,"ACHL",G228:G231)</f>
        <v>1</v>
      </c>
      <c r="H232" s="17">
        <f>SUMIF(C228:C231,"ECHL",H228:H231)+SUMIF(C228:C231,"AHL",H228:H231)+SUMIF(C228:C231,"IHL",H228:H231)+SUMIF(C228:C231,"NHL",H228:H231)+SUMIF(C228:C231,"CHL",H228:H231)+SUMIF(C228:C231,"WCHL",H228:H231)+SUMIF(C228:C231,"UHL",H228:H231)+SUMIF(C228:C231,"ACHL",H228:H231)</f>
        <v>0</v>
      </c>
      <c r="I232" s="17">
        <v>0</v>
      </c>
      <c r="J232" s="17">
        <v>0</v>
      </c>
      <c r="K232" s="17">
        <v>0</v>
      </c>
      <c r="L232" s="17">
        <f>SUMIF(C228:C231,"ECHL",L228:L231)+SUMIF(C228:C231,"AHL",L228:L231)+SUMIF(C228:C231,"IHL",L228:L231)+SUMIF(C228:C231,"NHL",L228:L231)+SUMIF(C228:C231,"CHL",L228:L231)+SUMIF(C228:C231,"WCHL",L228:L231)+SUMIF(C228:C231,"UHL",L228:L231)+SUMIF(C228:C231,"ACHL",L228:L231)</f>
        <v>0</v>
      </c>
      <c r="M232" s="17">
        <f>SUMIF(C228:C231,"ECHL",M228:M231)+SUMIF(C228:C231,"AHL",M228:M231)+SUMIF(C228:C231,"IHL",M228:M231)+SUMIF(C228:C231,"NHL",M228:M231)+SUMIF(C228:C231,"CHL",M228:M231)+SUMIF(C228:C231,"WCHL",M228:M231)+SUMIF(C228:C231,"UHL",M228:M231)+SUMIF(C228:C231,"ACHL",M228:M231)</f>
        <v>0</v>
      </c>
    </row>
    <row r="233" spans="1:13" x14ac:dyDescent="0.2">
      <c r="A233" s="16"/>
      <c r="B233" s="16" t="s">
        <v>40</v>
      </c>
      <c r="C233" s="16"/>
      <c r="D233" s="16">
        <f>SUMIF(C228:C231,"NHL",D228:D231)</f>
        <v>0</v>
      </c>
      <c r="E233" s="16">
        <f>SUMIF(C228:C231,"NHL",E228:E231)</f>
        <v>0</v>
      </c>
      <c r="F233" s="16">
        <f>SUMIF(C228:C231,"NHL",F228:F231)</f>
        <v>0</v>
      </c>
      <c r="G233" s="16">
        <f>SUMIF(C228:C231,"NHL",G228:G231)</f>
        <v>0</v>
      </c>
      <c r="H233" s="16">
        <f>SUMIF(C228:C231,"NHL",H228:H231)</f>
        <v>0</v>
      </c>
      <c r="I233" s="16">
        <v>0</v>
      </c>
      <c r="J233" s="16">
        <v>0</v>
      </c>
      <c r="K233" s="16">
        <v>0</v>
      </c>
      <c r="L233" s="16">
        <f>SUMIF(C228:C231,"NHL",L228:L231)</f>
        <v>0</v>
      </c>
      <c r="M233" s="16">
        <f>SUMIF(C228:C231,"NHL",M228:M231)</f>
        <v>0</v>
      </c>
    </row>
    <row r="234" spans="1:13" x14ac:dyDescent="0.2">
      <c r="A234" s="16"/>
      <c r="B234" s="16" t="s">
        <v>41</v>
      </c>
      <c r="C234" s="16"/>
      <c r="D234" s="16">
        <f>SUMIF(C228:C231,"ECHL",D228:D231)</f>
        <v>3</v>
      </c>
      <c r="E234" s="16">
        <f>SUMIF(C228:C231,"AHL",E228:E231)</f>
        <v>0</v>
      </c>
      <c r="F234" s="16">
        <f>SUMIF(C228:C231,"ECHL",F228:F231)</f>
        <v>0</v>
      </c>
      <c r="G234" s="16">
        <f>SUMIF(C228:C231,"ECHL",G228:G231)</f>
        <v>0</v>
      </c>
      <c r="H234" s="16">
        <f>SUMIF(C228:C231,"ECHL",H228:H231)</f>
        <v>0</v>
      </c>
      <c r="I234" s="16">
        <f>SUMIF(C228:C231,"ECHL",I228:I231)</f>
        <v>0</v>
      </c>
      <c r="J234" s="16">
        <f>SUMIF(C228:C231,"ECHL",J228:J231)</f>
        <v>0</v>
      </c>
      <c r="K234" s="16">
        <f>SUMIF(C228:C231,"AHL",K228:K231)</f>
        <v>0</v>
      </c>
      <c r="L234" s="16">
        <f>SUMIF(C228:C231,"ECHL",L228:L231)</f>
        <v>0</v>
      </c>
      <c r="M234" s="16">
        <f>SUMIF(C228:C231,"ECHL",M228:M231)</f>
        <v>0</v>
      </c>
    </row>
    <row r="237" spans="1:13" s="45" customFormat="1" ht="46.5" x14ac:dyDescent="0.7">
      <c r="A237" s="1" t="s">
        <v>155</v>
      </c>
      <c r="B237" s="4"/>
      <c r="C237" s="4"/>
      <c r="D237" s="4"/>
      <c r="E237" s="4"/>
      <c r="F237" s="4"/>
      <c r="G237" s="4"/>
      <c r="H237" s="4"/>
      <c r="I237" s="44" t="s">
        <v>156</v>
      </c>
      <c r="J237" s="4"/>
      <c r="K237" s="4"/>
      <c r="L237" s="4"/>
      <c r="M237" s="4"/>
    </row>
    <row r="238" spans="1:13" s="45" customFormat="1" ht="18.75" x14ac:dyDescent="0.3">
      <c r="A238" s="42" t="s">
        <v>157</v>
      </c>
      <c r="B238" s="4"/>
      <c r="C238" s="5" t="s">
        <v>3</v>
      </c>
      <c r="D238" s="4"/>
      <c r="E238" s="4"/>
      <c r="F238" s="42" t="s">
        <v>4</v>
      </c>
      <c r="G238" s="4"/>
      <c r="H238" s="4"/>
      <c r="I238" s="4"/>
      <c r="J238" s="4"/>
      <c r="K238" s="4"/>
      <c r="L238" s="4"/>
      <c r="M238" s="4"/>
    </row>
    <row r="239" spans="1:13" s="45" customFormat="1" ht="18.75" x14ac:dyDescent="0.3">
      <c r="A239" s="5" t="s">
        <v>5</v>
      </c>
      <c r="B239" s="7" t="s">
        <v>158</v>
      </c>
      <c r="C239" s="5" t="s">
        <v>7</v>
      </c>
      <c r="D239" s="5"/>
      <c r="E239" s="42"/>
      <c r="F239" s="42" t="s">
        <v>159</v>
      </c>
      <c r="G239" s="42"/>
      <c r="H239" s="4"/>
      <c r="I239" s="4"/>
      <c r="J239" s="4"/>
      <c r="K239" s="4"/>
      <c r="L239" s="4"/>
      <c r="M239" s="4"/>
    </row>
    <row r="240" spans="1:13" s="45" customFormat="1" ht="15" customHeight="1" x14ac:dyDescent="0.3">
      <c r="A240" s="5" t="s">
        <v>9</v>
      </c>
      <c r="B240" s="42" t="s">
        <v>55</v>
      </c>
      <c r="C240" s="5" t="s">
        <v>11</v>
      </c>
      <c r="D240" s="5"/>
      <c r="E240" s="4"/>
      <c r="F240" s="42" t="s">
        <v>87</v>
      </c>
      <c r="G240" s="42"/>
      <c r="H240" s="4"/>
      <c r="I240" s="4"/>
      <c r="J240" s="4"/>
      <c r="K240" s="4"/>
      <c r="L240" s="46"/>
      <c r="M240" s="4"/>
    </row>
    <row r="241" spans="1:13" s="45" customFormat="1" ht="47.25" customHeight="1" x14ac:dyDescent="0.2">
      <c r="A241" s="54" t="s">
        <v>262</v>
      </c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</row>
    <row r="242" spans="1:13" s="45" customFormat="1" ht="75.75" customHeight="1" x14ac:dyDescent="0.2">
      <c r="A242" s="54" t="s">
        <v>263</v>
      </c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</row>
    <row r="243" spans="1:13" s="45" customFormat="1" ht="29.25" customHeight="1" x14ac:dyDescent="0.2">
      <c r="A243" s="54" t="s">
        <v>264</v>
      </c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</row>
    <row r="244" spans="1:13" s="45" customFormat="1" x14ac:dyDescent="0.2">
      <c r="A244" s="56"/>
      <c r="B244" s="56"/>
      <c r="C244" s="57"/>
      <c r="D244" s="58" t="s">
        <v>13</v>
      </c>
      <c r="E244" s="59"/>
      <c r="F244" s="59"/>
      <c r="G244" s="59"/>
      <c r="H244" s="60"/>
      <c r="I244" s="61" t="s">
        <v>14</v>
      </c>
      <c r="J244" s="61"/>
      <c r="K244" s="61"/>
      <c r="L244" s="61"/>
      <c r="M244" s="58"/>
    </row>
    <row r="245" spans="1:13" x14ac:dyDescent="0.2">
      <c r="A245" s="9" t="s">
        <v>15</v>
      </c>
      <c r="B245" s="10" t="s">
        <v>16</v>
      </c>
      <c r="C245" s="10" t="s">
        <v>17</v>
      </c>
      <c r="D245" s="10" t="s">
        <v>18</v>
      </c>
      <c r="E245" s="10" t="s">
        <v>19</v>
      </c>
      <c r="F245" s="10" t="s">
        <v>20</v>
      </c>
      <c r="G245" s="10" t="s">
        <v>21</v>
      </c>
      <c r="H245" s="10" t="s">
        <v>22</v>
      </c>
      <c r="I245" s="10" t="s">
        <v>18</v>
      </c>
      <c r="J245" s="10" t="s">
        <v>19</v>
      </c>
      <c r="K245" s="10" t="s">
        <v>20</v>
      </c>
      <c r="L245" s="10" t="s">
        <v>21</v>
      </c>
      <c r="M245" s="11" t="s">
        <v>22</v>
      </c>
    </row>
    <row r="246" spans="1:13" x14ac:dyDescent="0.2">
      <c r="A246" s="4" t="s">
        <v>160</v>
      </c>
      <c r="B246" s="4" t="s">
        <v>161</v>
      </c>
      <c r="C246" s="4" t="s">
        <v>108</v>
      </c>
      <c r="D246" s="4">
        <v>49</v>
      </c>
      <c r="E246" s="4">
        <v>3</v>
      </c>
      <c r="F246" s="4">
        <v>5</v>
      </c>
      <c r="G246" s="4">
        <v>8</v>
      </c>
      <c r="H246" s="4">
        <v>37</v>
      </c>
      <c r="I246" s="4"/>
      <c r="J246" s="4"/>
      <c r="K246" s="4"/>
      <c r="L246" s="4"/>
      <c r="M246" s="4"/>
    </row>
    <row r="247" spans="1:13" x14ac:dyDescent="0.2">
      <c r="A247" s="4" t="s">
        <v>160</v>
      </c>
      <c r="B247" s="4" t="s">
        <v>162</v>
      </c>
      <c r="C247" s="4" t="s">
        <v>163</v>
      </c>
      <c r="D247" s="4">
        <v>26</v>
      </c>
      <c r="E247" s="4">
        <v>7</v>
      </c>
      <c r="F247" s="4">
        <v>12</v>
      </c>
      <c r="G247" s="4">
        <v>19</v>
      </c>
      <c r="H247" s="4">
        <v>18</v>
      </c>
      <c r="I247" s="4"/>
      <c r="J247" s="4"/>
      <c r="K247" s="4"/>
      <c r="L247" s="4"/>
      <c r="M247" s="4"/>
    </row>
    <row r="248" spans="1:13" x14ac:dyDescent="0.2">
      <c r="A248" s="4" t="s">
        <v>116</v>
      </c>
      <c r="B248" s="4" t="s">
        <v>161</v>
      </c>
      <c r="C248" s="4" t="s">
        <v>108</v>
      </c>
      <c r="D248" s="4">
        <v>59</v>
      </c>
      <c r="E248" s="4">
        <v>7</v>
      </c>
      <c r="F248" s="4">
        <v>9</v>
      </c>
      <c r="G248" s="4">
        <v>16</v>
      </c>
      <c r="H248" s="4">
        <v>101</v>
      </c>
      <c r="I248" s="4"/>
      <c r="J248" s="4"/>
      <c r="K248" s="4"/>
      <c r="L248" s="4"/>
      <c r="M248" s="4"/>
    </row>
    <row r="249" spans="1:13" x14ac:dyDescent="0.2">
      <c r="A249" s="4" t="s">
        <v>44</v>
      </c>
      <c r="B249" s="4" t="s">
        <v>161</v>
      </c>
      <c r="C249" s="4" t="s">
        <v>108</v>
      </c>
      <c r="D249" s="4">
        <v>64</v>
      </c>
      <c r="E249" s="4">
        <v>43</v>
      </c>
      <c r="F249" s="4">
        <v>32</v>
      </c>
      <c r="G249" s="4">
        <v>75</v>
      </c>
      <c r="H249" s="4">
        <v>115</v>
      </c>
      <c r="I249" s="4">
        <v>5</v>
      </c>
      <c r="J249" s="4">
        <v>3</v>
      </c>
      <c r="K249" s="4">
        <v>2</v>
      </c>
      <c r="L249" s="4">
        <v>5</v>
      </c>
      <c r="M249" s="4">
        <v>0</v>
      </c>
    </row>
    <row r="250" spans="1:13" x14ac:dyDescent="0.2">
      <c r="A250" s="4" t="s">
        <v>47</v>
      </c>
      <c r="B250" s="4" t="s">
        <v>164</v>
      </c>
      <c r="C250" s="4" t="s">
        <v>108</v>
      </c>
      <c r="D250" s="4">
        <v>30</v>
      </c>
      <c r="E250" s="4">
        <v>24</v>
      </c>
      <c r="F250" s="4">
        <v>13</v>
      </c>
      <c r="G250" s="4">
        <v>37</v>
      </c>
      <c r="H250" s="4">
        <v>80</v>
      </c>
      <c r="I250" s="4">
        <v>10</v>
      </c>
      <c r="J250" s="4">
        <v>7</v>
      </c>
      <c r="K250" s="4">
        <v>11</v>
      </c>
      <c r="L250" s="4">
        <v>18</v>
      </c>
      <c r="M250" s="4">
        <v>28</v>
      </c>
    </row>
    <row r="251" spans="1:13" x14ac:dyDescent="0.2">
      <c r="A251" s="4" t="s">
        <v>47</v>
      </c>
      <c r="B251" s="4" t="s">
        <v>165</v>
      </c>
      <c r="C251" s="4" t="s">
        <v>110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2</v>
      </c>
      <c r="J251" s="4">
        <v>0</v>
      </c>
      <c r="K251" s="4">
        <v>0</v>
      </c>
      <c r="L251" s="4">
        <v>0</v>
      </c>
      <c r="M251" s="4">
        <v>0</v>
      </c>
    </row>
    <row r="252" spans="1:13" x14ac:dyDescent="0.2">
      <c r="A252" s="4" t="s">
        <v>48</v>
      </c>
      <c r="B252" s="4" t="s">
        <v>165</v>
      </c>
      <c r="C252" s="4" t="s">
        <v>110</v>
      </c>
      <c r="D252" s="4">
        <v>26</v>
      </c>
      <c r="E252" s="4">
        <v>1</v>
      </c>
      <c r="F252" s="4">
        <v>0</v>
      </c>
      <c r="G252" s="4">
        <v>1</v>
      </c>
      <c r="H252" s="4">
        <v>4</v>
      </c>
      <c r="I252" s="13"/>
      <c r="J252" s="13"/>
      <c r="K252" s="13"/>
      <c r="L252" s="13"/>
      <c r="M252" s="13"/>
    </row>
    <row r="253" spans="1:13" x14ac:dyDescent="0.2">
      <c r="A253" s="4" t="s">
        <v>23</v>
      </c>
      <c r="B253" s="4" t="s">
        <v>165</v>
      </c>
      <c r="C253" s="4" t="s">
        <v>110</v>
      </c>
      <c r="D253" s="4">
        <v>6</v>
      </c>
      <c r="E253" s="4">
        <v>2</v>
      </c>
      <c r="F253" s="4">
        <v>1</v>
      </c>
      <c r="G253" s="4">
        <v>3</v>
      </c>
      <c r="H253" s="4">
        <v>0</v>
      </c>
      <c r="I253" s="12"/>
      <c r="J253" s="12"/>
      <c r="K253" s="12"/>
      <c r="L253" s="12"/>
      <c r="M253" s="12"/>
    </row>
    <row r="254" spans="1:13" x14ac:dyDescent="0.2">
      <c r="A254" s="4" t="s">
        <v>23</v>
      </c>
      <c r="B254" s="4" t="s">
        <v>166</v>
      </c>
      <c r="C254" s="4" t="s">
        <v>110</v>
      </c>
      <c r="D254" s="4">
        <v>71</v>
      </c>
      <c r="E254" s="4">
        <v>24</v>
      </c>
      <c r="F254" s="4">
        <v>10</v>
      </c>
      <c r="G254" s="4">
        <v>34</v>
      </c>
      <c r="H254" s="4">
        <v>48</v>
      </c>
      <c r="I254" s="12"/>
      <c r="J254" s="12"/>
      <c r="K254" s="12"/>
      <c r="L254" s="12"/>
      <c r="M254" s="12"/>
    </row>
    <row r="255" spans="1:13" x14ac:dyDescent="0.2">
      <c r="A255" s="4" t="s">
        <v>27</v>
      </c>
      <c r="B255" s="4" t="s">
        <v>166</v>
      </c>
      <c r="C255" s="4" t="s">
        <v>110</v>
      </c>
      <c r="D255" s="4">
        <v>41</v>
      </c>
      <c r="E255" s="4">
        <v>5</v>
      </c>
      <c r="F255" s="4">
        <v>12</v>
      </c>
      <c r="G255" s="4">
        <v>17</v>
      </c>
      <c r="H255" s="4">
        <v>24</v>
      </c>
      <c r="I255" s="12"/>
      <c r="J255" s="12"/>
      <c r="K255" s="12"/>
      <c r="L255" s="12"/>
      <c r="M255" s="12"/>
    </row>
    <row r="256" spans="1:13" x14ac:dyDescent="0.2">
      <c r="A256" s="4" t="s">
        <v>27</v>
      </c>
      <c r="B256" s="4" t="s">
        <v>167</v>
      </c>
      <c r="C256" s="4" t="s">
        <v>38</v>
      </c>
      <c r="D256" s="4">
        <v>2</v>
      </c>
      <c r="E256" s="4">
        <v>0</v>
      </c>
      <c r="F256" s="4">
        <v>0</v>
      </c>
      <c r="G256" s="4">
        <v>0</v>
      </c>
      <c r="H256" s="4">
        <v>2</v>
      </c>
      <c r="I256" s="12"/>
      <c r="J256" s="12"/>
      <c r="K256" s="12"/>
      <c r="L256" s="12"/>
      <c r="M256" s="12"/>
    </row>
    <row r="257" spans="1:13" x14ac:dyDescent="0.2">
      <c r="A257" s="4" t="s">
        <v>29</v>
      </c>
      <c r="B257" s="4" t="s">
        <v>37</v>
      </c>
      <c r="C257" s="4" t="s">
        <v>110</v>
      </c>
      <c r="D257" s="4">
        <v>63</v>
      </c>
      <c r="E257" s="4">
        <v>14</v>
      </c>
      <c r="F257" s="4">
        <v>11</v>
      </c>
      <c r="G257" s="4">
        <v>25</v>
      </c>
      <c r="H257" s="4">
        <v>44</v>
      </c>
      <c r="I257" s="12">
        <v>4</v>
      </c>
      <c r="J257" s="12">
        <v>2</v>
      </c>
      <c r="K257" s="12">
        <v>0</v>
      </c>
      <c r="L257" s="12">
        <v>2</v>
      </c>
      <c r="M257" s="12">
        <v>15</v>
      </c>
    </row>
    <row r="258" spans="1:13" x14ac:dyDescent="0.2">
      <c r="A258" s="4" t="s">
        <v>32</v>
      </c>
      <c r="B258" s="4" t="s">
        <v>37</v>
      </c>
      <c r="C258" s="4" t="s">
        <v>110</v>
      </c>
      <c r="D258" s="4">
        <v>51</v>
      </c>
      <c r="E258" s="4">
        <v>5</v>
      </c>
      <c r="F258" s="4">
        <v>12</v>
      </c>
      <c r="G258" s="4">
        <v>17</v>
      </c>
      <c r="H258" s="4">
        <v>32</v>
      </c>
      <c r="I258" s="12">
        <v>1</v>
      </c>
      <c r="J258" s="12">
        <v>0</v>
      </c>
      <c r="K258" s="12">
        <v>0</v>
      </c>
      <c r="L258" s="12">
        <v>0</v>
      </c>
      <c r="M258" s="12">
        <v>0</v>
      </c>
    </row>
    <row r="259" spans="1:13" x14ac:dyDescent="0.2">
      <c r="A259" s="12" t="s">
        <v>33</v>
      </c>
      <c r="B259" s="12" t="s">
        <v>168</v>
      </c>
      <c r="C259" s="12" t="s">
        <v>110</v>
      </c>
      <c r="D259" s="12">
        <v>7</v>
      </c>
      <c r="E259" s="12">
        <v>3</v>
      </c>
      <c r="F259" s="12">
        <v>0</v>
      </c>
      <c r="G259" s="12">
        <v>3</v>
      </c>
      <c r="H259" s="12">
        <v>8</v>
      </c>
      <c r="I259" s="12"/>
      <c r="J259" s="12"/>
      <c r="K259" s="12"/>
      <c r="L259" s="12"/>
      <c r="M259" s="12"/>
    </row>
    <row r="260" spans="1:13" x14ac:dyDescent="0.2">
      <c r="A260" s="12" t="s">
        <v>33</v>
      </c>
      <c r="B260" s="12" t="s">
        <v>169</v>
      </c>
      <c r="C260" s="12" t="s">
        <v>143</v>
      </c>
      <c r="D260" s="12">
        <v>22</v>
      </c>
      <c r="E260" s="12">
        <v>5</v>
      </c>
      <c r="F260" s="12">
        <v>4</v>
      </c>
      <c r="G260" s="12">
        <v>9</v>
      </c>
      <c r="H260" s="12">
        <v>33</v>
      </c>
      <c r="I260" s="12"/>
      <c r="J260" s="12"/>
      <c r="K260" s="12"/>
      <c r="L260" s="12"/>
      <c r="M260" s="12"/>
    </row>
    <row r="261" spans="1:13" x14ac:dyDescent="0.2">
      <c r="A261" s="12" t="s">
        <v>35</v>
      </c>
      <c r="B261" s="12" t="s">
        <v>170</v>
      </c>
      <c r="C261" s="12" t="s">
        <v>171</v>
      </c>
      <c r="D261" s="12">
        <v>16</v>
      </c>
      <c r="E261" s="12">
        <v>3</v>
      </c>
      <c r="F261" s="12">
        <v>4</v>
      </c>
      <c r="G261" s="12">
        <v>7</v>
      </c>
      <c r="H261" s="12">
        <v>32</v>
      </c>
      <c r="I261" s="12"/>
      <c r="J261" s="12"/>
      <c r="K261" s="12"/>
      <c r="L261" s="12"/>
      <c r="M261" s="12"/>
    </row>
    <row r="262" spans="1:13" ht="16.5" thickBot="1" x14ac:dyDescent="0.3">
      <c r="A262" s="13" t="s">
        <v>36</v>
      </c>
      <c r="B262" s="13" t="s">
        <v>37</v>
      </c>
      <c r="C262" s="13" t="s">
        <v>38</v>
      </c>
      <c r="D262" s="13">
        <v>3</v>
      </c>
      <c r="E262" s="13">
        <v>0</v>
      </c>
      <c r="F262" s="13">
        <v>1</v>
      </c>
      <c r="G262" s="13">
        <f>SUM(E262:F262)</f>
        <v>1</v>
      </c>
      <c r="H262" s="13">
        <v>0</v>
      </c>
      <c r="I262" s="13"/>
      <c r="J262" s="13"/>
      <c r="K262" s="13"/>
      <c r="L262" s="13"/>
      <c r="M262" s="13"/>
    </row>
    <row r="263" spans="1:13" ht="16.5" thickTop="1" x14ac:dyDescent="0.25">
      <c r="A263" s="17"/>
      <c r="B263" s="17" t="s">
        <v>39</v>
      </c>
      <c r="C263" s="17"/>
      <c r="D263" s="17">
        <f ca="1">SUMIF(C246:C262,"ECHL",D246:D259)+SUMIF(C246:C259,"AHL",D246:D259)+SUMIF(C246:C259,"IHL",D246:D259)+SUMIF(C246:C259,"NHL",D246:D259)+SUMIF(C246:C259,"CHL",D246:D259)+SUMIF(C246:C259,"WCHL",D246:D259)+SUMIF(C246:C259,"UHL",D246:D259)+SUMIF(C246:C259,"ACHL",D246:D259)</f>
        <v>270</v>
      </c>
      <c r="E263" s="17">
        <f ca="1">SUMIF(C246:C262,"ECHL",E246:E259)+SUMIF(C246:C262,"AHL",E246:E259)+SUMIF(C246:C262,"IHL",E246:E259)+SUMIF(C246:C262,"NHL",E246:E262)+SUMIF(C246:C262,"CHL",E246:E262)+SUMIF(C246:C262,"WCHL",E246:E262)+SUMIF(C97:C246,"UHL",E246:E259)+SUMIF(C246:C262,"ACHL",E246:E262)</f>
        <v>54</v>
      </c>
      <c r="F263" s="17">
        <f>SUMIF(C246:C262,"ECHL",F246:F262)+SUMIF(C246:C262,"AHL",F246:F262)+SUMIF(C246:C262,"IHL",F246:F262)+SUMIF(C246:C262,"NHL",F246:F262)+SUMIF(C246:C262,"CHL",F246:F262)+SUMIF(C246:C262,"WCHL",F246:F262)+SUMIF(C246:C262,"UHL",F246:F262)+SUMIF(C246:C262,"ACHL",F246:F262)</f>
        <v>47</v>
      </c>
      <c r="G263" s="17">
        <f>SUMIF(C246:C262,"ECHL",G246:G262)+SUMIF(C246:C262,"AHL",G246:G262)+SUMIF(C246:C262,"IHL",G246:G262)+SUMIF(C246:C262,"NHL",G246:G262)+SUMIF(C246:C262,"CHL",G246:G262)+SUMIF(C246:C262,"WCHL",G246:G262)+SUMIF(C246:C259,"UHL",G246:G262)+SUMIF(C246:C262,"ACHL",G246:G262)</f>
        <v>101</v>
      </c>
      <c r="H263" s="17">
        <f>SUMIF(C246:C262,"ECHL",H246:H262)+SUMIF(C246:C262,"AHL",H246:H262)+SUMIF(C246:C262,"IHL",H246:H262)+SUMIF(C246:C262,"NHL",H246:H262)+SUMIF(C246:C262,"CHL",H246:H262)+SUMIF(C246:C262,"WCHL",H246:H262)+SUMIF(C246:C262,"UHL",H246:H262)+SUMIF(C246:C262,"ACHL",H246:H262)</f>
        <v>162</v>
      </c>
      <c r="I263" s="17">
        <f>SUMIF(C246:C262,"ECHL",I246:I262)+SUMIF(C246:C262,"AHL",I246:I262)+SUMIF(C246:C262,"IHL",I246:I262)+SUMIF(C246:C262,"NHL",I246:I262)+SUMIF(C246:C262,"CHL",I246:I262)+SUMIF(C246:C262,"WCHL",I246:I262)+SUMIF(C246:C262,"UHL",I246:I262)+SUMIF(C246:C262,"ACHL",I246:I262)</f>
        <v>7</v>
      </c>
      <c r="J263" s="17">
        <f>SUMIF(C246:C262,"ECHL",J246:J262)+SUMIF(C246:C262,"AHL",J246:J262)+SUMIF(C246:C262,"IHL",J246:J262)+SUMIF(C246:C262,"NHL",J246:J262)+SUMIF(C246:C262,"CHL",J246:J262)+SUMIF(C246:C262,"WCHL",J246:J262)+SUMIF(C246:C262,"UHL",J246:J262)+SUMIF(C246:C262,"ACHL",J246:J262)</f>
        <v>2</v>
      </c>
      <c r="K263" s="17">
        <f>SUMIF(C246:C262,"ECHL",J246:J262)+SUMIF(C246:C262,"AHL",J246:J262)+SUMIF(C246:C262,"IHL",J246:J262)+SUMIF(C246:C262,"NHL",J246:J262)+SUMIF(C246:C262,"CHL",J246:J262)+SUMIF(C246:C262,"WCHL",J246:J262)+SUMIF(C246:C262,"UHL",J246:J262)+SUMIF(C246:C262,"ACHL",J246:J262)</f>
        <v>2</v>
      </c>
      <c r="L263" s="17">
        <f>SUMIF(C246:C262,"ECHL",L246:L262)+SUMIF(C246:C262,"AHL",L246:L262)+SUMIF(C246:C262,"IHL",L246:L262)+SUMIF(C246:C262,"NHL",L246:L262)+SUMIF(C246:C262,"CHL",L246:L262)+SUMIF(C246:C262,"WCHL",L246:L262)+SUMIF(C246:C262,"UHL",L246:L262)+SUMIF(C246:C262,"ACHL",L246:L262)</f>
        <v>2</v>
      </c>
      <c r="M263" s="17">
        <f ca="1">SUMIF(C243:CC253,"ECHL",M243:MC253)+SUMIF(C243:CC253,"AHL",M243:MC253)+SUMIF(C246:C262,"IHL",M243:MC253)+SUMIF(C262,"NHL",M246:M262)+SUMIF(C246:C262,"CHL",M246:M262)+SUMIF(C246:C262,"WCHL",M246:M262)+SUMIF(C246:C262,"UHL",M246:M262)+SUMIF(C246:C262,"ACHL",M246:M262)</f>
        <v>0</v>
      </c>
    </row>
    <row r="264" spans="1:13" x14ac:dyDescent="0.2">
      <c r="A264" s="16"/>
      <c r="B264" s="16" t="s">
        <v>40</v>
      </c>
      <c r="C264" s="16"/>
      <c r="D264" s="16">
        <f>SUMIF(C246:C262,"NHL",D246:D262)</f>
        <v>0</v>
      </c>
      <c r="E264" s="16">
        <f>SUMIF(C246:C262,"NHL",E246:E262)</f>
        <v>0</v>
      </c>
      <c r="F264" s="16">
        <f>SUMIF(C246:C262,"NHL",F246:F262)</f>
        <v>0</v>
      </c>
      <c r="G264" s="16">
        <f>SUMIF(C246:C262,"NHL",G246:G262)</f>
        <v>0</v>
      </c>
      <c r="H264" s="16">
        <f>SUMIF(C246:C262,"NHL",H246:H262)</f>
        <v>0</v>
      </c>
      <c r="I264" s="16">
        <f>SUMIF(C246:C262,"NHL",I246:I262)</f>
        <v>0</v>
      </c>
      <c r="J264" s="16">
        <f>SUMIF(C246:C262,"NHL",J246:J262)</f>
        <v>0</v>
      </c>
      <c r="K264" s="16">
        <f>SUMIF(C246:C262,"NHL",K246:K262)</f>
        <v>0</v>
      </c>
      <c r="L264" s="16">
        <f>SUMIF(C246:C262,"NHL",L246:L262)</f>
        <v>0</v>
      </c>
      <c r="M264" s="16">
        <f>SUMIF(C246:C262,"NHL",M246:M262)</f>
        <v>0</v>
      </c>
    </row>
    <row r="265" spans="1:13" x14ac:dyDescent="0.2">
      <c r="A265" s="16"/>
      <c r="B265" s="16" t="s">
        <v>41</v>
      </c>
      <c r="C265" s="16"/>
      <c r="D265" s="16">
        <f>SUMIF(C246:C262,"ECHL",D246:D262)</f>
        <v>5</v>
      </c>
      <c r="E265" s="16">
        <f>SUMIF(C246:C262,"ECHL",E246:E262)</f>
        <v>0</v>
      </c>
      <c r="F265" s="16">
        <f ca="1">SUMIF(C97:C246,"ECHL",F246:F262)</f>
        <v>7</v>
      </c>
      <c r="G265" s="16">
        <f>SUMIF(C246:C262,"ECHL",G246:G262)</f>
        <v>1</v>
      </c>
      <c r="H265" s="16">
        <f>SUMIF(C246:C262,"ECHL",H246:H262)</f>
        <v>2</v>
      </c>
      <c r="I265" s="16">
        <f>SUMIF(C246:C262,"ECHL",I246:I262)</f>
        <v>0</v>
      </c>
      <c r="J265" s="16">
        <f>SUMIF(C246:C262,"ECHL",J246:J262)</f>
        <v>0</v>
      </c>
      <c r="K265" s="16">
        <f>SUMIF(C246:C262,"ECHL",K246:K262)</f>
        <v>0</v>
      </c>
      <c r="L265" s="16">
        <f>SUMIF(C246:C262,"NHL",L246:L262)</f>
        <v>0</v>
      </c>
      <c r="M265" s="16">
        <f>SUMIF(C246:C262,"ECHL",M246:M262)</f>
        <v>0</v>
      </c>
    </row>
    <row r="268" spans="1:13" s="45" customFormat="1" ht="46.5" x14ac:dyDescent="0.7">
      <c r="A268" s="1" t="s">
        <v>172</v>
      </c>
      <c r="B268" s="4"/>
      <c r="C268" s="4"/>
      <c r="D268" s="4"/>
      <c r="E268" s="4"/>
      <c r="F268" s="4"/>
      <c r="G268" s="4"/>
      <c r="H268" s="4"/>
      <c r="I268" s="44" t="s">
        <v>173</v>
      </c>
      <c r="J268" s="4"/>
      <c r="K268" s="4"/>
      <c r="L268" s="4"/>
      <c r="M268" s="4"/>
    </row>
    <row r="269" spans="1:13" s="45" customFormat="1" ht="18.75" x14ac:dyDescent="0.3">
      <c r="A269" s="42" t="s">
        <v>2</v>
      </c>
      <c r="B269" s="4"/>
      <c r="C269" s="5" t="s">
        <v>3</v>
      </c>
      <c r="D269" s="4"/>
      <c r="E269" s="4"/>
      <c r="F269" s="42" t="s">
        <v>146</v>
      </c>
      <c r="G269" s="4"/>
      <c r="H269" s="4"/>
      <c r="I269" s="4"/>
      <c r="J269" s="4"/>
      <c r="K269" s="4"/>
      <c r="L269" s="4"/>
      <c r="M269" s="4"/>
    </row>
    <row r="270" spans="1:13" s="45" customFormat="1" ht="18.75" x14ac:dyDescent="0.3">
      <c r="A270" s="5" t="s">
        <v>5</v>
      </c>
      <c r="B270" s="7" t="s">
        <v>174</v>
      </c>
      <c r="C270" s="5" t="s">
        <v>7</v>
      </c>
      <c r="D270" s="5"/>
      <c r="E270" s="42"/>
      <c r="F270" s="42" t="s">
        <v>175</v>
      </c>
      <c r="G270" s="42"/>
      <c r="H270" s="4"/>
      <c r="I270" s="4"/>
      <c r="J270" s="4"/>
      <c r="K270" s="4"/>
      <c r="L270" s="4"/>
      <c r="M270" s="4"/>
    </row>
    <row r="271" spans="1:13" s="45" customFormat="1" ht="15" customHeight="1" x14ac:dyDescent="0.3">
      <c r="A271" s="5" t="s">
        <v>9</v>
      </c>
      <c r="B271" s="42" t="s">
        <v>176</v>
      </c>
      <c r="C271" s="5" t="s">
        <v>11</v>
      </c>
      <c r="D271" s="5"/>
      <c r="E271" s="4"/>
      <c r="F271" s="42" t="s">
        <v>115</v>
      </c>
      <c r="G271" s="42"/>
      <c r="H271" s="4"/>
      <c r="I271" s="4"/>
      <c r="J271" s="4"/>
      <c r="K271" s="4"/>
      <c r="L271" s="46"/>
      <c r="M271" s="4"/>
    </row>
    <row r="272" spans="1:13" s="45" customFormat="1" ht="45.75" customHeight="1" x14ac:dyDescent="0.2">
      <c r="A272" s="54" t="s">
        <v>279</v>
      </c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</row>
    <row r="273" spans="1:13" s="45" customFormat="1" ht="49.5" customHeight="1" x14ac:dyDescent="0.2">
      <c r="A273" s="54" t="s">
        <v>280</v>
      </c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</row>
    <row r="274" spans="1:13" s="45" customFormat="1" ht="15" customHeight="1" x14ac:dyDescent="0.2">
      <c r="A274" s="54" t="s">
        <v>281</v>
      </c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</row>
    <row r="275" spans="1:13" x14ac:dyDescent="0.2">
      <c r="A275" s="62"/>
      <c r="B275" s="62"/>
      <c r="C275" s="63"/>
      <c r="D275" s="64" t="s">
        <v>13</v>
      </c>
      <c r="E275" s="65"/>
      <c r="F275" s="65"/>
      <c r="G275" s="65"/>
      <c r="H275" s="66"/>
      <c r="I275" s="67" t="s">
        <v>14</v>
      </c>
      <c r="J275" s="67"/>
      <c r="K275" s="67"/>
      <c r="L275" s="67"/>
      <c r="M275" s="64"/>
    </row>
    <row r="276" spans="1:13" x14ac:dyDescent="0.2">
      <c r="A276" s="9" t="s">
        <v>15</v>
      </c>
      <c r="B276" s="10" t="s">
        <v>16</v>
      </c>
      <c r="C276" s="10" t="s">
        <v>17</v>
      </c>
      <c r="D276" s="10" t="s">
        <v>18</v>
      </c>
      <c r="E276" s="10" t="s">
        <v>19</v>
      </c>
      <c r="F276" s="10" t="s">
        <v>20</v>
      </c>
      <c r="G276" s="10" t="s">
        <v>21</v>
      </c>
      <c r="H276" s="10" t="s">
        <v>22</v>
      </c>
      <c r="I276" s="10" t="s">
        <v>18</v>
      </c>
      <c r="J276" s="10" t="s">
        <v>19</v>
      </c>
      <c r="K276" s="10" t="s">
        <v>20</v>
      </c>
      <c r="L276" s="10" t="s">
        <v>21</v>
      </c>
      <c r="M276" s="11" t="s">
        <v>22</v>
      </c>
    </row>
    <row r="277" spans="1:13" x14ac:dyDescent="0.2">
      <c r="A277" s="4" t="s">
        <v>47</v>
      </c>
      <c r="B277" s="4" t="s">
        <v>177</v>
      </c>
      <c r="C277" s="4" t="s">
        <v>25</v>
      </c>
      <c r="D277" s="4">
        <v>57</v>
      </c>
      <c r="E277" s="4">
        <v>12</v>
      </c>
      <c r="F277" s="4">
        <v>23</v>
      </c>
      <c r="G277" s="4">
        <v>35</v>
      </c>
      <c r="H277" s="4">
        <v>51</v>
      </c>
      <c r="I277" s="4"/>
      <c r="J277" s="4"/>
      <c r="K277" s="4"/>
      <c r="L277" s="4"/>
      <c r="M277" s="4"/>
    </row>
    <row r="278" spans="1:13" x14ac:dyDescent="0.2">
      <c r="A278" s="4" t="s">
        <v>48</v>
      </c>
      <c r="B278" s="4" t="s">
        <v>178</v>
      </c>
      <c r="C278" s="4" t="s">
        <v>25</v>
      </c>
      <c r="D278" s="4">
        <v>56</v>
      </c>
      <c r="E278" s="4">
        <v>14</v>
      </c>
      <c r="F278" s="4">
        <v>43</v>
      </c>
      <c r="G278" s="4">
        <v>57</v>
      </c>
      <c r="H278" s="4">
        <v>37</v>
      </c>
      <c r="I278" s="4"/>
      <c r="J278" s="4"/>
      <c r="K278" s="4"/>
      <c r="L278" s="4"/>
      <c r="M278" s="4"/>
    </row>
    <row r="279" spans="1:13" x14ac:dyDescent="0.2">
      <c r="A279" s="4" t="s">
        <v>23</v>
      </c>
      <c r="B279" s="4" t="s">
        <v>178</v>
      </c>
      <c r="C279" s="4" t="s">
        <v>25</v>
      </c>
      <c r="D279" s="4">
        <v>54</v>
      </c>
      <c r="E279" s="4">
        <v>25</v>
      </c>
      <c r="F279" s="4">
        <v>41</v>
      </c>
      <c r="G279" s="4">
        <v>66</v>
      </c>
      <c r="H279" s="4">
        <v>112</v>
      </c>
      <c r="I279" s="4"/>
      <c r="J279" s="4"/>
      <c r="K279" s="4"/>
      <c r="L279" s="4"/>
      <c r="M279" s="4"/>
    </row>
    <row r="280" spans="1:13" x14ac:dyDescent="0.2">
      <c r="A280" s="4" t="s">
        <v>29</v>
      </c>
      <c r="B280" s="4" t="s">
        <v>179</v>
      </c>
      <c r="C280" s="4" t="s">
        <v>78</v>
      </c>
      <c r="D280" s="4">
        <v>38</v>
      </c>
      <c r="E280" s="4">
        <v>11</v>
      </c>
      <c r="F280" s="4">
        <v>18</v>
      </c>
      <c r="G280" s="4">
        <v>29</v>
      </c>
      <c r="H280" s="4">
        <v>24</v>
      </c>
      <c r="I280" s="4"/>
      <c r="J280" s="4"/>
      <c r="K280" s="4"/>
      <c r="L280" s="4"/>
      <c r="M280" s="4"/>
    </row>
    <row r="281" spans="1:13" x14ac:dyDescent="0.2">
      <c r="A281" s="4" t="s">
        <v>32</v>
      </c>
      <c r="B281" s="4" t="s">
        <v>179</v>
      </c>
      <c r="C281" s="4" t="s">
        <v>78</v>
      </c>
      <c r="D281" s="4">
        <v>41</v>
      </c>
      <c r="E281" s="4">
        <v>17</v>
      </c>
      <c r="F281" s="4">
        <v>3</v>
      </c>
      <c r="G281" s="4">
        <v>47</v>
      </c>
      <c r="H281" s="4">
        <v>47</v>
      </c>
      <c r="I281" s="4"/>
      <c r="J281" s="4"/>
      <c r="K281" s="4"/>
      <c r="L281" s="4"/>
      <c r="M281" s="4"/>
    </row>
    <row r="282" spans="1:13" x14ac:dyDescent="0.2">
      <c r="A282" s="4" t="s">
        <v>33</v>
      </c>
      <c r="B282" s="4" t="s">
        <v>179</v>
      </c>
      <c r="C282" s="4" t="s">
        <v>78</v>
      </c>
      <c r="D282" s="4">
        <v>39</v>
      </c>
      <c r="E282" s="4">
        <v>12</v>
      </c>
      <c r="F282" s="4">
        <v>33</v>
      </c>
      <c r="G282" s="4">
        <v>45</v>
      </c>
      <c r="H282" s="4">
        <v>35</v>
      </c>
      <c r="I282" s="4"/>
      <c r="J282" s="4"/>
      <c r="K282" s="4"/>
      <c r="L282" s="4"/>
      <c r="M282" s="4"/>
    </row>
    <row r="283" spans="1:13" x14ac:dyDescent="0.2">
      <c r="A283" s="4" t="s">
        <v>35</v>
      </c>
      <c r="B283" s="4" t="s">
        <v>179</v>
      </c>
      <c r="C283" s="4" t="s">
        <v>78</v>
      </c>
      <c r="D283" s="4">
        <v>40</v>
      </c>
      <c r="E283" s="4">
        <v>9</v>
      </c>
      <c r="F283" s="4">
        <v>32</v>
      </c>
      <c r="G283" s="4">
        <v>41</v>
      </c>
      <c r="H283" s="4">
        <v>8</v>
      </c>
      <c r="I283" s="4"/>
      <c r="J283" s="4"/>
      <c r="K283" s="4"/>
      <c r="L283" s="4"/>
      <c r="M283" s="4"/>
    </row>
    <row r="284" spans="1:13" ht="16.5" thickBot="1" x14ac:dyDescent="0.3">
      <c r="A284" s="13" t="s">
        <v>36</v>
      </c>
      <c r="B284" s="13" t="s">
        <v>37</v>
      </c>
      <c r="C284" s="13" t="s">
        <v>38</v>
      </c>
      <c r="D284" s="13">
        <v>3</v>
      </c>
      <c r="E284" s="13">
        <v>1</v>
      </c>
      <c r="F284" s="13">
        <v>1</v>
      </c>
      <c r="G284" s="13">
        <f>SUM(E284:F284)</f>
        <v>2</v>
      </c>
      <c r="H284" s="13">
        <v>0</v>
      </c>
      <c r="I284" s="4"/>
      <c r="J284" s="4"/>
      <c r="K284" s="4"/>
      <c r="L284" s="4"/>
      <c r="M284" s="4"/>
    </row>
    <row r="285" spans="1:13" ht="16.5" thickTop="1" x14ac:dyDescent="0.25">
      <c r="A285" s="17"/>
      <c r="B285" s="17" t="s">
        <v>39</v>
      </c>
      <c r="C285" s="17"/>
      <c r="D285" s="17">
        <f ca="1">SUMIF(C277:C284,"ECHL",D277:D283)+SUMIF(C277:C283,"AHL",D277:D283)+SUMIF(C277:C283,"IHL",D277:D283)+SUMIF(C277:C283,"NHL",D277:D283)+SUMIF(C277:C283,"CHL",D277:D283)+SUMIF(C277:C283,"WCHL",D277:D283)+SUMIF(C277:C283,"UHL",D277:D283)+SUMIF(C277:C283,"ACHL",D277:D283)</f>
        <v>3</v>
      </c>
      <c r="E285" s="17">
        <f ca="1">SUMIF(C277:C284,"ECHL",E277:E283)+SUMIF(C277:C284,"AHL",E277:E283)+SUMIF(C277:C284,"IHL",E277:E283)+SUMIF(C277:C284,"NHL",E277:E284)+SUMIF(C277:C284,"CHL",E277:E284)+SUMIF(C277:C284,"WCHL",E277:E284)+SUMIF(C119:C277,"UHL",E277:E283)+SUMIF(C277:C284,"ACHL",E277:E284)</f>
        <v>1</v>
      </c>
      <c r="F285" s="17">
        <f>SUMIF(C277:C284,"ECHL",F277:F284)+SUMIF(C277:C284,"AHL",F277:F284)+SUMIF(C277:C284,"IHL",F277:F284)+SUMIF(C277:C284,"NHL",F277:F284)+SUMIF(C277:C284,"CHL",F277:F284)+SUMIF(C277:C284,"WCHL",F277:F284)+SUMIF(C277:C284,"UHL",F277:F284)+SUMIF(C277:C284,"ACHL",F277:F284)</f>
        <v>1</v>
      </c>
      <c r="G285" s="17">
        <f>SUMIF(C277:C284,"ECHL",G277:G284)+SUMIF(C277:C284,"AHL",G277:G284)+SUMIF(C277:C284,"IHL",G277:G284)+SUMIF(C277:C284,"NHL",G277:G284)+SUMIF(C277:C284,"CHL",G277:G284)+SUMIF(C277:C284,"WCHL",G277:G284)+SUMIF(C277:C283,"UHL",G277:G284)+SUMIF(C277:C284,"ACHL",G277:G284)</f>
        <v>2</v>
      </c>
      <c r="H285" s="17">
        <f>SUMIF(C277:C284,"ECHL",H277:H284)+SUMIF(C277:C284,"AHL",H277:H284)+SUMIF(C277:C284,"IHL",H277:H284)+SUMIF(C277:C284,"NHL",H277:H284)+SUMIF(C277:C284,"CHL",H277:H284)+SUMIF(C277:C284,"WCHL",H277:H284)+SUMIF(C277:C284,"UHL",H277:H284)+SUMIF(C277:C284,"ACHL",H277:H284)</f>
        <v>0</v>
      </c>
      <c r="I285" s="17">
        <f>SUMIF(C277:C284,"ECHL",I277:I284)</f>
        <v>0</v>
      </c>
      <c r="J285" s="17">
        <f>SUMIF(C277:C284,"ECHL",J277:J284)</f>
        <v>0</v>
      </c>
      <c r="K285" s="17">
        <f>SUMIF(C277:C284,"ECHL",K277:K284)</f>
        <v>0</v>
      </c>
      <c r="L285" s="17">
        <f>SUMIF(C277:C284,"ECHL",L277:L284)+SUMIF(C277:C284,"AHL",L277:L284)+SUMIF(C277:C284,"IHL",L277:L284)+SUMIF(C277:C284,"NHL",L277:L284)+SUMIF(C277:C284,"CHL",L277:L284)+SUMIF(C277:C284,"WCHL",L277:L284)+SUMIF(C277:C284,"UHL",L277:L284)+SUMIF(C277:C284,"ACHL",L277:L284)</f>
        <v>0</v>
      </c>
      <c r="M285" s="17">
        <f>SUMIF(C274:CC284,"ECHL",M274:MC284)+SUMIF(C274:CC284,"AHL",M274:MC284)+SUMIF(C277:C284,"IHL",M274:MC284)+SUMIF(C284,"NHL",M277:M284)+SUMIF(C277:C284,"CHL",M277:M284)+SUMIF(C277:C284,"WCHL",M277:M284)+SUMIF(C277:C284,"UHL",M277:M284)+SUMIF(C277:C284,"ACHL",M277:M284)</f>
        <v>0</v>
      </c>
    </row>
    <row r="286" spans="1:13" x14ac:dyDescent="0.2">
      <c r="A286" s="16"/>
      <c r="B286" s="16" t="s">
        <v>40</v>
      </c>
      <c r="C286" s="16"/>
      <c r="D286" s="16">
        <f>SUMIF(C277:C284,"NHL",D277:D284)</f>
        <v>0</v>
      </c>
      <c r="E286" s="16">
        <f>SUMIF(C277:C284,"NHL",E277:E284)</f>
        <v>0</v>
      </c>
      <c r="F286" s="16">
        <f>SUMIF(C277:C284,"NHL",F277:F284)</f>
        <v>0</v>
      </c>
      <c r="G286" s="16">
        <f>SUMIF(C277:C284,"NHL",G277:G284)</f>
        <v>0</v>
      </c>
      <c r="H286" s="16">
        <f>SUMIF(C277:C284,"NHL",H277:H284)</f>
        <v>0</v>
      </c>
      <c r="I286" s="16">
        <v>0</v>
      </c>
      <c r="J286" s="16">
        <v>0</v>
      </c>
      <c r="K286" s="16">
        <v>0</v>
      </c>
      <c r="L286" s="16">
        <f>SUMIF(C277:C283,"NHL",L277:L284)</f>
        <v>0</v>
      </c>
      <c r="M286" s="16">
        <f>SUMIF(C277:C283,"NHL",M277:M284)</f>
        <v>0</v>
      </c>
    </row>
    <row r="287" spans="1:13" x14ac:dyDescent="0.2">
      <c r="A287" s="16"/>
      <c r="B287" s="16" t="s">
        <v>41</v>
      </c>
      <c r="C287" s="16"/>
      <c r="D287" s="16">
        <f>SUMIF(C277:C284,"ECHL",D277:D284)</f>
        <v>3</v>
      </c>
      <c r="E287" s="16">
        <f>SUMIF(C277:C284,"ECHL",E277:E284)</f>
        <v>1</v>
      </c>
      <c r="F287" s="16">
        <f>SUMIF(C277:C284,"ECHL",F277:F284)</f>
        <v>1</v>
      </c>
      <c r="G287" s="16">
        <f>SUMIF(C277:C284,"ECHL",G277:G284)</f>
        <v>2</v>
      </c>
      <c r="H287" s="16">
        <f>SUMIF(C277:C284,"ECHL",H277:H284)</f>
        <v>0</v>
      </c>
      <c r="I287" s="16">
        <f>SUMIF(C277:C284,"ECHL",I277:I284)</f>
        <v>0</v>
      </c>
      <c r="J287" s="16">
        <f>SUMIF(C277:C284,"ECHL",J277:J284)</f>
        <v>0</v>
      </c>
      <c r="K287" s="16">
        <f>SUMIF(C277:C284,"ECHL",K277:K284)</f>
        <v>0</v>
      </c>
      <c r="L287" s="16">
        <f>SUMIF(C277:C284,"ECHL",L277:L284)</f>
        <v>0</v>
      </c>
      <c r="M287" s="16">
        <f>SUMIF(C277:C284,"ECHL",M277:M284)</f>
        <v>0</v>
      </c>
    </row>
    <row r="290" spans="1:13" s="45" customFormat="1" ht="46.5" x14ac:dyDescent="0.7">
      <c r="A290" s="1" t="s">
        <v>180</v>
      </c>
      <c r="B290" s="4"/>
      <c r="C290" s="4"/>
      <c r="D290" s="4"/>
      <c r="E290" s="4"/>
      <c r="F290" s="4"/>
      <c r="G290" s="4"/>
      <c r="H290" s="4"/>
      <c r="I290" s="44" t="s">
        <v>181</v>
      </c>
      <c r="J290" s="4"/>
      <c r="K290" s="4"/>
      <c r="L290" s="4"/>
      <c r="M290" s="4"/>
    </row>
    <row r="291" spans="1:13" s="45" customFormat="1" ht="18.75" x14ac:dyDescent="0.3">
      <c r="A291" s="42" t="s">
        <v>69</v>
      </c>
      <c r="B291" s="4"/>
      <c r="C291" s="5" t="s">
        <v>3</v>
      </c>
      <c r="D291" s="4"/>
      <c r="E291" s="4"/>
      <c r="F291" s="42" t="s">
        <v>4</v>
      </c>
      <c r="G291" s="4"/>
      <c r="H291" s="4"/>
      <c r="I291" s="4"/>
      <c r="J291" s="4"/>
      <c r="K291" s="4"/>
      <c r="L291" s="4"/>
      <c r="M291" s="4"/>
    </row>
    <row r="292" spans="1:13" s="45" customFormat="1" ht="18.75" x14ac:dyDescent="0.3">
      <c r="A292" s="5" t="s">
        <v>5</v>
      </c>
      <c r="B292" s="7" t="s">
        <v>182</v>
      </c>
      <c r="C292" s="5" t="s">
        <v>7</v>
      </c>
      <c r="D292" s="5"/>
      <c r="E292" s="42"/>
      <c r="F292" s="42" t="s">
        <v>183</v>
      </c>
      <c r="G292" s="42"/>
      <c r="H292" s="4"/>
      <c r="I292" s="4"/>
      <c r="J292" s="4"/>
      <c r="K292" s="4"/>
      <c r="L292" s="4"/>
      <c r="M292" s="4"/>
    </row>
    <row r="293" spans="1:13" s="45" customFormat="1" ht="15" customHeight="1" x14ac:dyDescent="0.3">
      <c r="A293" s="5" t="s">
        <v>9</v>
      </c>
      <c r="B293" s="42" t="s">
        <v>84</v>
      </c>
      <c r="C293" s="5" t="s">
        <v>11</v>
      </c>
      <c r="D293" s="5"/>
      <c r="E293" s="4"/>
      <c r="F293" s="42" t="s">
        <v>73</v>
      </c>
      <c r="G293" s="42"/>
      <c r="H293" s="4"/>
      <c r="I293" s="4"/>
      <c r="J293" s="4"/>
      <c r="K293" s="4"/>
      <c r="L293" s="46"/>
      <c r="M293" s="4"/>
    </row>
    <row r="294" spans="1:13" s="45" customFormat="1" ht="46.5" customHeight="1" x14ac:dyDescent="0.2">
      <c r="A294" s="54" t="s">
        <v>265</v>
      </c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</row>
    <row r="295" spans="1:13" s="45" customFormat="1" ht="48" customHeight="1" x14ac:dyDescent="0.2">
      <c r="A295" s="54" t="s">
        <v>266</v>
      </c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</row>
    <row r="296" spans="1:13" s="45" customFormat="1" ht="30.75" customHeight="1" x14ac:dyDescent="0.2">
      <c r="A296" s="54" t="s">
        <v>267</v>
      </c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</row>
    <row r="297" spans="1:13" x14ac:dyDescent="0.2">
      <c r="A297" s="62"/>
      <c r="B297" s="62"/>
      <c r="C297" s="63"/>
      <c r="D297" s="64" t="s">
        <v>13</v>
      </c>
      <c r="E297" s="65"/>
      <c r="F297" s="65"/>
      <c r="G297" s="65"/>
      <c r="H297" s="66"/>
      <c r="I297" s="67" t="s">
        <v>14</v>
      </c>
      <c r="J297" s="67"/>
      <c r="K297" s="67"/>
      <c r="L297" s="67"/>
      <c r="M297" s="64"/>
    </row>
    <row r="298" spans="1:13" x14ac:dyDescent="0.2">
      <c r="A298" s="9" t="s">
        <v>15</v>
      </c>
      <c r="B298" s="10" t="s">
        <v>16</v>
      </c>
      <c r="C298" s="10" t="s">
        <v>17</v>
      </c>
      <c r="D298" s="10" t="s">
        <v>18</v>
      </c>
      <c r="E298" s="10" t="s">
        <v>19</v>
      </c>
      <c r="F298" s="10" t="s">
        <v>20</v>
      </c>
      <c r="G298" s="10" t="s">
        <v>21</v>
      </c>
      <c r="H298" s="10" t="s">
        <v>22</v>
      </c>
      <c r="I298" s="10" t="s">
        <v>18</v>
      </c>
      <c r="J298" s="10" t="s">
        <v>19</v>
      </c>
      <c r="K298" s="10" t="s">
        <v>20</v>
      </c>
      <c r="L298" s="10" t="s">
        <v>21</v>
      </c>
      <c r="M298" s="11" t="s">
        <v>22</v>
      </c>
    </row>
    <row r="299" spans="1:13" x14ac:dyDescent="0.2">
      <c r="A299" s="4" t="s">
        <v>47</v>
      </c>
      <c r="B299" s="4" t="s">
        <v>184</v>
      </c>
      <c r="C299" s="4" t="s">
        <v>140</v>
      </c>
      <c r="D299" s="4">
        <v>39</v>
      </c>
      <c r="E299" s="4">
        <v>2</v>
      </c>
      <c r="F299" s="4">
        <v>6</v>
      </c>
      <c r="G299" s="4">
        <v>8</v>
      </c>
      <c r="H299" s="4">
        <v>8</v>
      </c>
      <c r="I299" s="4">
        <v>6</v>
      </c>
      <c r="J299" s="4">
        <v>1</v>
      </c>
      <c r="K299" s="4">
        <v>2</v>
      </c>
      <c r="L299" s="4">
        <v>3</v>
      </c>
      <c r="M299" s="4">
        <v>2</v>
      </c>
    </row>
    <row r="300" spans="1:13" x14ac:dyDescent="0.2">
      <c r="A300" s="4" t="s">
        <v>48</v>
      </c>
      <c r="B300" s="4" t="s">
        <v>184</v>
      </c>
      <c r="C300" s="4" t="s">
        <v>140</v>
      </c>
      <c r="D300" s="4">
        <v>49</v>
      </c>
      <c r="E300" s="4">
        <v>3</v>
      </c>
      <c r="F300" s="4">
        <v>9</v>
      </c>
      <c r="G300" s="4">
        <v>12</v>
      </c>
      <c r="H300" s="4">
        <v>24</v>
      </c>
      <c r="I300" s="4">
        <v>16</v>
      </c>
      <c r="J300" s="4">
        <v>0</v>
      </c>
      <c r="K300" s="4">
        <v>2</v>
      </c>
      <c r="L300" s="4">
        <v>2</v>
      </c>
      <c r="M300" s="4">
        <v>4</v>
      </c>
    </row>
    <row r="301" spans="1:13" x14ac:dyDescent="0.2">
      <c r="A301" s="4" t="s">
        <v>23</v>
      </c>
      <c r="B301" s="4" t="s">
        <v>184</v>
      </c>
      <c r="C301" s="4" t="s">
        <v>140</v>
      </c>
      <c r="D301" s="4">
        <v>64</v>
      </c>
      <c r="E301" s="4">
        <v>6</v>
      </c>
      <c r="F301" s="4">
        <v>34</v>
      </c>
      <c r="G301" s="4">
        <v>40</v>
      </c>
      <c r="H301" s="4">
        <v>62</v>
      </c>
      <c r="I301" s="4">
        <v>23</v>
      </c>
      <c r="J301" s="4">
        <v>6</v>
      </c>
      <c r="K301" s="4">
        <v>10</v>
      </c>
      <c r="L301" s="4">
        <v>16</v>
      </c>
      <c r="M301" s="4">
        <v>31</v>
      </c>
    </row>
    <row r="302" spans="1:13" x14ac:dyDescent="0.2">
      <c r="A302" s="4" t="s">
        <v>27</v>
      </c>
      <c r="B302" s="4" t="s">
        <v>184</v>
      </c>
      <c r="C302" s="4" t="s">
        <v>140</v>
      </c>
      <c r="D302" s="4">
        <v>40</v>
      </c>
      <c r="E302" s="4">
        <v>2</v>
      </c>
      <c r="F302" s="4">
        <v>21</v>
      </c>
      <c r="G302" s="4">
        <v>23</v>
      </c>
      <c r="H302" s="4">
        <v>50</v>
      </c>
      <c r="I302" s="12"/>
      <c r="J302" s="12"/>
      <c r="K302" s="12"/>
      <c r="L302" s="12"/>
      <c r="M302" s="12"/>
    </row>
    <row r="303" spans="1:13" x14ac:dyDescent="0.2">
      <c r="A303" s="4" t="s">
        <v>27</v>
      </c>
      <c r="B303" s="4" t="s">
        <v>185</v>
      </c>
      <c r="C303" s="4" t="s">
        <v>140</v>
      </c>
      <c r="D303" s="4">
        <v>33</v>
      </c>
      <c r="E303" s="4">
        <v>5</v>
      </c>
      <c r="F303" s="4">
        <v>10</v>
      </c>
      <c r="G303" s="4">
        <v>15</v>
      </c>
      <c r="H303" s="4">
        <v>36</v>
      </c>
      <c r="I303" s="12">
        <v>10</v>
      </c>
      <c r="J303" s="12">
        <v>1</v>
      </c>
      <c r="K303" s="12">
        <v>4</v>
      </c>
      <c r="L303" s="12">
        <v>5</v>
      </c>
      <c r="M303" s="12">
        <v>6</v>
      </c>
    </row>
    <row r="304" spans="1:13" x14ac:dyDescent="0.2">
      <c r="A304" s="4" t="s">
        <v>29</v>
      </c>
      <c r="B304" s="4" t="s">
        <v>186</v>
      </c>
      <c r="C304" s="4" t="s">
        <v>110</v>
      </c>
      <c r="D304" s="4">
        <v>20</v>
      </c>
      <c r="E304" s="4">
        <v>0</v>
      </c>
      <c r="F304" s="4">
        <v>4</v>
      </c>
      <c r="G304" s="4">
        <v>4</v>
      </c>
      <c r="H304" s="4">
        <v>16</v>
      </c>
      <c r="I304" s="12"/>
      <c r="J304" s="12"/>
      <c r="K304" s="12"/>
      <c r="L304" s="12"/>
      <c r="M304" s="12"/>
    </row>
    <row r="305" spans="1:13" x14ac:dyDescent="0.2">
      <c r="A305" s="4" t="s">
        <v>29</v>
      </c>
      <c r="B305" s="4" t="s">
        <v>187</v>
      </c>
      <c r="C305" s="4" t="s">
        <v>38</v>
      </c>
      <c r="D305" s="4">
        <v>5</v>
      </c>
      <c r="E305" s="4">
        <v>0</v>
      </c>
      <c r="F305" s="4">
        <v>2</v>
      </c>
      <c r="G305" s="4">
        <v>2</v>
      </c>
      <c r="H305" s="4">
        <v>11</v>
      </c>
      <c r="I305" s="12"/>
      <c r="J305" s="12"/>
      <c r="K305" s="12"/>
      <c r="L305" s="12"/>
      <c r="M305" s="12"/>
    </row>
    <row r="306" spans="1:13" x14ac:dyDescent="0.2">
      <c r="A306" s="4" t="s">
        <v>32</v>
      </c>
      <c r="B306" s="4" t="s">
        <v>186</v>
      </c>
      <c r="C306" s="4" t="s">
        <v>110</v>
      </c>
      <c r="D306" s="4">
        <v>30</v>
      </c>
      <c r="E306" s="4">
        <v>0</v>
      </c>
      <c r="F306" s="4">
        <v>4</v>
      </c>
      <c r="G306" s="4">
        <v>4</v>
      </c>
      <c r="H306" s="4">
        <v>66</v>
      </c>
      <c r="I306" s="12">
        <v>2</v>
      </c>
      <c r="J306" s="12">
        <v>0</v>
      </c>
      <c r="K306" s="12">
        <v>1</v>
      </c>
      <c r="L306" s="12">
        <v>1</v>
      </c>
      <c r="M306" s="12">
        <v>2</v>
      </c>
    </row>
    <row r="307" spans="1:13" x14ac:dyDescent="0.2">
      <c r="A307" s="4" t="s">
        <v>188</v>
      </c>
      <c r="B307" s="4" t="s">
        <v>167</v>
      </c>
      <c r="C307" s="4" t="s">
        <v>38</v>
      </c>
      <c r="D307" s="4">
        <v>2</v>
      </c>
      <c r="E307" s="4">
        <v>1</v>
      </c>
      <c r="F307" s="4">
        <v>0</v>
      </c>
      <c r="G307" s="4">
        <v>1</v>
      </c>
      <c r="H307" s="4">
        <v>2</v>
      </c>
      <c r="I307" s="12"/>
      <c r="J307" s="12"/>
      <c r="K307" s="12"/>
      <c r="L307" s="12"/>
      <c r="M307" s="12"/>
    </row>
    <row r="308" spans="1:13" x14ac:dyDescent="0.2">
      <c r="A308" s="12" t="s">
        <v>33</v>
      </c>
      <c r="B308" s="12" t="s">
        <v>186</v>
      </c>
      <c r="C308" s="12" t="s">
        <v>110</v>
      </c>
      <c r="D308" s="12">
        <v>64</v>
      </c>
      <c r="E308" s="12">
        <v>2</v>
      </c>
      <c r="F308" s="12">
        <v>8</v>
      </c>
      <c r="G308" s="12">
        <v>10</v>
      </c>
      <c r="H308" s="12">
        <v>84</v>
      </c>
      <c r="I308" s="12">
        <v>1</v>
      </c>
      <c r="J308" s="12">
        <v>0</v>
      </c>
      <c r="K308" s="12">
        <v>0</v>
      </c>
      <c r="L308" s="12">
        <v>0</v>
      </c>
      <c r="M308" s="12">
        <v>2</v>
      </c>
    </row>
    <row r="309" spans="1:13" x14ac:dyDescent="0.2">
      <c r="A309" s="12" t="s">
        <v>35</v>
      </c>
      <c r="B309" s="12" t="s">
        <v>186</v>
      </c>
      <c r="C309" s="12" t="s">
        <v>110</v>
      </c>
      <c r="D309" s="12">
        <v>47</v>
      </c>
      <c r="E309" s="12">
        <v>2</v>
      </c>
      <c r="F309" s="12">
        <v>4</v>
      </c>
      <c r="G309" s="12">
        <v>6</v>
      </c>
      <c r="H309" s="12">
        <v>77</v>
      </c>
      <c r="I309" s="12"/>
      <c r="J309" s="12"/>
      <c r="K309" s="12"/>
      <c r="L309" s="12"/>
      <c r="M309" s="12"/>
    </row>
    <row r="310" spans="1:13" x14ac:dyDescent="0.2">
      <c r="A310" s="12" t="s">
        <v>35</v>
      </c>
      <c r="B310" s="12" t="s">
        <v>189</v>
      </c>
      <c r="C310" s="12" t="s">
        <v>38</v>
      </c>
      <c r="D310" s="12">
        <v>47</v>
      </c>
      <c r="E310" s="12">
        <v>2</v>
      </c>
      <c r="F310" s="12">
        <v>4</v>
      </c>
      <c r="G310" s="12">
        <v>6</v>
      </c>
      <c r="H310" s="12">
        <v>77</v>
      </c>
      <c r="I310" s="12"/>
      <c r="J310" s="12"/>
      <c r="K310" s="12"/>
      <c r="L310" s="12"/>
      <c r="M310" s="12"/>
    </row>
    <row r="311" spans="1:13" ht="16.5" thickBot="1" x14ac:dyDescent="0.3">
      <c r="A311" s="13" t="s">
        <v>36</v>
      </c>
      <c r="B311" s="13" t="s">
        <v>37</v>
      </c>
      <c r="C311" s="13" t="s">
        <v>38</v>
      </c>
      <c r="D311" s="13">
        <v>2</v>
      </c>
      <c r="E311" s="13">
        <v>0</v>
      </c>
      <c r="F311" s="13">
        <v>0</v>
      </c>
      <c r="G311" s="13">
        <f>SUM(E311:F311)</f>
        <v>0</v>
      </c>
      <c r="H311" s="13">
        <v>2</v>
      </c>
      <c r="I311" s="13"/>
      <c r="J311" s="13"/>
      <c r="K311" s="13"/>
      <c r="L311" s="13"/>
      <c r="M311" s="13"/>
    </row>
    <row r="312" spans="1:13" ht="16.5" thickTop="1" x14ac:dyDescent="0.25">
      <c r="A312" s="17"/>
      <c r="B312" s="17" t="s">
        <v>39</v>
      </c>
      <c r="C312" s="17"/>
      <c r="D312" s="17">
        <f ca="1">SUMIF(C299:C311,"ECHL",D299:D308)+SUMIF(C299:C308,"AHL",D299:D308)+SUMIF(C299:C308,"IHL",D299:D308)+SUMIF(C299:C308,"NHL",D299:D308)+SUMIF(C299:C308,"CHL",D299:D308)+SUMIF(C299:C308,"WCHL",D299:D308)+SUMIF(C299:C308,"UHL",D299:D308)+SUMIF(C299:C308,"ACHL",D299:D308)</f>
        <v>170</v>
      </c>
      <c r="E312" s="17">
        <f ca="1">SUMIF(C299:C311,"ECHL",E299:E308)+SUMIF(C299:C311,"AHL",E299:E308)+SUMIF(C299:C311,"IHL",E299:E308)+SUMIF(C299:C311,"NHL",E299:E311)+SUMIF(C299:C311,"CHL",E299:E311)+SUMIF(C299:C311,"WCHL",E299:E311)+SUMIF(C122:C298,"UHL",E299:E308)+SUMIF(C299:C311,"ACHL",E299:E311)</f>
        <v>7</v>
      </c>
      <c r="F312" s="17">
        <f>SUMIF(C299:C311,"ECHL",F299:F311)+SUMIF(C299:C311,"AHL",F299:F311)+SUMIF(C299:C311,"IHL",F299:F311)+SUMIF(C299:C311,"NHL",F299:F311)+SUMIF(C299:C311,"CHL",F299:F311)+SUMIF(C299:C311,"WCHL",F299:F311)+SUMIF(C299:C311,"UHL",F299:F311)+SUMIF(C299:C311,"ACHL",F299:F311)</f>
        <v>26</v>
      </c>
      <c r="G312" s="17">
        <f>SUMIF(C299:C311,"ECHL",G299:G311)+SUMIF(C299:C311,"AHL",G299:G311)+SUMIF(C299:C311,"IHL",G299:G311)+SUMIF(C299:C311,"NHL",G299:G311)+SUMIF(C299:C311,"CHL",G299:G311)+SUMIF(C299:C311,"WCHL",G299:G311)+SUMIF(C299:C308,"UHL",G299:G311)+SUMIF(C299:C311,"ACHL",G299:G311)</f>
        <v>33</v>
      </c>
      <c r="H312" s="17">
        <f>SUMIF(C299:C311,"ECHL",H299:H311)+SUMIF(C299:C311,"AHL",H299:H311)+SUMIF(C299:C311,"IHL",H299:H311)+SUMIF(C299:C311,"NHL",H299:H311)+SUMIF(C299:C311,"CHL",H299:H311)+SUMIF(C299:C311,"WCHL",H299:H311)+SUMIF(C299:C311,"UHL",H299:H311)+SUMIF(C299:C311,"ACHL",H299:H311)</f>
        <v>335</v>
      </c>
      <c r="I312" s="17">
        <f>SUMIF(C299:C311,"ECHL",I299:I311)+SUMIF(C299:C311,"AHL",I299:I311)+SUMIF(C299:C311,"IHL",I299:I311)+SUMIF(C299:C311,"NHL",I299:I311)+SUMIF(C299:C311,"CHL",I299:I311)+SUMIF(C299:C311,"WCHL",I299:I311)+SUMIF(C299:C311,"UHL",I299:I311)+SUMIF(C299:C311,"ACHL",I299:I311)</f>
        <v>3</v>
      </c>
      <c r="J312" s="17">
        <f>SUMIF(C299:C311,"ECHL",J299:J311)+SUMIF(C299:C311,"AHL",J299:J311)+SUMIF(C299:C311,"IHL",J299:J311)+SUMIF(C299:C311,"NHL",J299:J311)+SUMIF(C299:C311,"CHL",J299:J311)+SUMIF(C299:C311,"WCHL",J299:J311)+SUMIF(C299:C311,"UHL",J299:J311)+SUMIF(C299:C311,"ACHL",J299:J311)</f>
        <v>0</v>
      </c>
      <c r="K312" s="17">
        <f>SUMIF(C299:C311,"ECHL",J299:J311)+SUMIF(C299:C311,"AHL",J299:J311)+SUMIF(C299:C311,"IHL",J299:J311)+SUMIF(C299:C311,"NHL",J299:J311)+SUMIF(C299:C311,"CHL",J299:J311)+SUMIF(C299:C311,"WCHL",J299:J311)+SUMIF(C299:C311,"UHL",J299:J311)+SUMIF(C299:C311,"ACHL",J299:J311)</f>
        <v>0</v>
      </c>
      <c r="L312" s="17">
        <f>SUMIF(C299:C311,"ECHL",L299:L311)+SUMIF(C299:C311,"AHL",L299:L311)+SUMIF(C299:C311,"IHL",L299:L311)+SUMIF(C299:C311,"NHL",L299:L311)+SUMIF(C299:C311,"CHL",L299:L311)+SUMIF(C299:C311,"WCHL",L299:L311)+SUMIF(C299:C311,"UHL",L299:L311)+SUMIF(C299:C311,"ACHL",L299:L311)</f>
        <v>1</v>
      </c>
      <c r="M312" s="17">
        <f ca="1">SUMIF(C296:CC306,"ECHL",M296:MC306)+SUMIF(C296:CC306,"AHL",M296:MC306)+SUMIF(C299:C311,"IHL",M296:MC306)+SUMIF(C311,"NHL",M299:M311)+SUMIF(C299:C311,"CHL",M299:M311)+SUMIF(C299:C311,"WCHL",M299:M311)+SUMIF(C299:C311,"UHL",M299:M311)+SUMIF(C299:C311,"ACHL",M299:M311)</f>
        <v>2</v>
      </c>
    </row>
    <row r="313" spans="1:13" x14ac:dyDescent="0.2">
      <c r="A313" s="16"/>
      <c r="B313" s="16" t="s">
        <v>40</v>
      </c>
      <c r="C313" s="16"/>
      <c r="D313" s="16">
        <f>SUMIF(C299:C311,"NHL",D299:D311)</f>
        <v>0</v>
      </c>
      <c r="E313" s="16">
        <f>SUMIF(C299:C311,"NHL",E299:E311)</f>
        <v>0</v>
      </c>
      <c r="F313" s="16">
        <f>SUMIF(C299:C311,"NHL",F299:F311)</f>
        <v>0</v>
      </c>
      <c r="G313" s="16">
        <f>SUMIF(C299:C311,"NHL",G299:G311)</f>
        <v>0</v>
      </c>
      <c r="H313" s="16">
        <f>SUMIF(C299:C311,"NHL",H299:H311)</f>
        <v>0</v>
      </c>
      <c r="I313" s="16">
        <f>SUMIF(C299:C311,"NHL",I299:I311)</f>
        <v>0</v>
      </c>
      <c r="J313" s="16">
        <f>SUMIF(C299:C311,"NHL",J299:J311)</f>
        <v>0</v>
      </c>
      <c r="K313" s="16">
        <f>SUMIF(C299:C311,"NHL",K299:K311)</f>
        <v>0</v>
      </c>
      <c r="L313" s="16">
        <f>SUMIF(C299:C311,"NHL",L299:L311)</f>
        <v>0</v>
      </c>
      <c r="M313" s="16">
        <f>SUMIF(C299:C311,"NHL",M299:M311)</f>
        <v>0</v>
      </c>
    </row>
    <row r="314" spans="1:13" x14ac:dyDescent="0.2">
      <c r="A314" s="16"/>
      <c r="B314" s="16" t="s">
        <v>41</v>
      </c>
      <c r="C314" s="16"/>
      <c r="D314" s="16">
        <f>SUMIF(C299:C311,"ECHL",D299:D311)</f>
        <v>56</v>
      </c>
      <c r="E314" s="16">
        <f>SUMIF(C299:C311,"ECHL",E299:E311)</f>
        <v>3</v>
      </c>
      <c r="F314" s="16">
        <f>SUMIF(C299:C311,"ECHL",F299:F311)</f>
        <v>6</v>
      </c>
      <c r="G314" s="16">
        <f>SUMIF(C299:C311,"ECHL",G299:G311)</f>
        <v>9</v>
      </c>
      <c r="H314" s="16">
        <f>SUMIF(C299:C311,"ECHL",H299:H311)</f>
        <v>92</v>
      </c>
      <c r="I314" s="16">
        <f>SUMIF(C299:C311,"ECHL",I299:I311)</f>
        <v>0</v>
      </c>
      <c r="J314" s="16">
        <f>SUMIF(C299:C311,"ECHL",J299:J311)</f>
        <v>0</v>
      </c>
      <c r="K314" s="16">
        <f>SUMIF(C299:C311,"ECHL",K299:K311)</f>
        <v>0</v>
      </c>
      <c r="L314" s="16">
        <f>SUMIF(C299:C311,"NHL",L299:L311)</f>
        <v>0</v>
      </c>
      <c r="M314" s="16">
        <f>SUMIF(C299:C311,"ECHL",M299:M311)</f>
        <v>0</v>
      </c>
    </row>
    <row r="316" spans="1:13" s="45" customForma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</row>
    <row r="317" spans="1:13" s="45" customFormat="1" ht="46.5" x14ac:dyDescent="0.7">
      <c r="A317" s="1" t="s">
        <v>190</v>
      </c>
      <c r="B317" s="4"/>
      <c r="C317" s="4"/>
      <c r="D317" s="4"/>
      <c r="E317" s="4"/>
      <c r="F317" s="4"/>
      <c r="G317" s="4"/>
      <c r="H317" s="4"/>
      <c r="I317" s="44" t="s">
        <v>191</v>
      </c>
      <c r="J317" s="4"/>
      <c r="K317" s="4"/>
      <c r="L317" s="4"/>
      <c r="M317" s="4"/>
    </row>
    <row r="318" spans="1:13" s="45" customFormat="1" ht="15" customHeight="1" x14ac:dyDescent="0.3">
      <c r="A318" s="42" t="s">
        <v>2</v>
      </c>
      <c r="B318" s="4"/>
      <c r="C318" s="5" t="s">
        <v>3</v>
      </c>
      <c r="D318" s="4"/>
      <c r="E318" s="4"/>
      <c r="F318" s="42" t="s">
        <v>192</v>
      </c>
      <c r="G318" s="4"/>
      <c r="H318" s="4"/>
      <c r="I318" s="4"/>
      <c r="J318" s="4"/>
      <c r="K318" s="4"/>
      <c r="L318" s="4"/>
      <c r="M318" s="4"/>
    </row>
    <row r="319" spans="1:13" s="45" customFormat="1" ht="18.75" customHeight="1" x14ac:dyDescent="0.3">
      <c r="A319" s="5" t="s">
        <v>5</v>
      </c>
      <c r="B319" s="7" t="s">
        <v>193</v>
      </c>
      <c r="C319" s="5" t="s">
        <v>7</v>
      </c>
      <c r="D319" s="5"/>
      <c r="E319" s="42"/>
      <c r="F319" s="42" t="s">
        <v>194</v>
      </c>
      <c r="G319" s="42"/>
      <c r="H319" s="4"/>
      <c r="I319" s="4"/>
      <c r="J319" s="4"/>
      <c r="K319" s="4"/>
      <c r="L319" s="4"/>
      <c r="M319" s="4"/>
    </row>
    <row r="320" spans="1:13" s="45" customFormat="1" ht="18.75" customHeight="1" x14ac:dyDescent="0.3">
      <c r="A320" s="5" t="s">
        <v>9</v>
      </c>
      <c r="B320" s="42" t="s">
        <v>86</v>
      </c>
      <c r="C320" s="5" t="s">
        <v>11</v>
      </c>
      <c r="D320" s="5"/>
      <c r="E320" s="4"/>
      <c r="F320" s="42" t="s">
        <v>87</v>
      </c>
      <c r="G320" s="42"/>
      <c r="H320" s="4"/>
      <c r="I320" s="4"/>
      <c r="J320" s="4"/>
      <c r="K320" s="4"/>
      <c r="L320" s="46"/>
      <c r="M320" s="4"/>
    </row>
    <row r="321" spans="1:13" s="45" customFormat="1" ht="33.75" customHeight="1" x14ac:dyDescent="0.2">
      <c r="A321" s="54" t="s">
        <v>268</v>
      </c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</row>
    <row r="322" spans="1:13" ht="29.25" customHeight="1" x14ac:dyDescent="0.2">
      <c r="A322" s="54" t="s">
        <v>269</v>
      </c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</row>
    <row r="323" spans="1:13" x14ac:dyDescent="0.2">
      <c r="A323" s="54" t="s">
        <v>270</v>
      </c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</row>
    <row r="324" spans="1:13" x14ac:dyDescent="0.2">
      <c r="A324" s="62"/>
      <c r="B324" s="62"/>
      <c r="C324" s="63"/>
      <c r="D324" s="64" t="s">
        <v>13</v>
      </c>
      <c r="E324" s="65"/>
      <c r="F324" s="65"/>
      <c r="G324" s="65"/>
      <c r="H324" s="66"/>
      <c r="I324" s="64" t="s">
        <v>14</v>
      </c>
      <c r="J324" s="65"/>
      <c r="K324" s="65"/>
      <c r="L324" s="65"/>
      <c r="M324" s="65"/>
    </row>
    <row r="325" spans="1:13" x14ac:dyDescent="0.2">
      <c r="A325" s="9" t="s">
        <v>15</v>
      </c>
      <c r="B325" s="10" t="s">
        <v>16</v>
      </c>
      <c r="C325" s="10" t="s">
        <v>17</v>
      </c>
      <c r="D325" s="10" t="s">
        <v>18</v>
      </c>
      <c r="E325" s="10" t="s">
        <v>19</v>
      </c>
      <c r="F325" s="10" t="s">
        <v>20</v>
      </c>
      <c r="G325" s="10" t="s">
        <v>21</v>
      </c>
      <c r="H325" s="10" t="s">
        <v>22</v>
      </c>
      <c r="I325" s="10" t="s">
        <v>18</v>
      </c>
      <c r="J325" s="10" t="s">
        <v>19</v>
      </c>
      <c r="K325" s="10" t="s">
        <v>20</v>
      </c>
      <c r="L325" s="10" t="s">
        <v>21</v>
      </c>
      <c r="M325" s="11" t="s">
        <v>22</v>
      </c>
    </row>
    <row r="326" spans="1:13" x14ac:dyDescent="0.2">
      <c r="A326" s="12" t="s">
        <v>47</v>
      </c>
      <c r="B326" s="12" t="s">
        <v>28</v>
      </c>
      <c r="C326" s="12" t="s">
        <v>25</v>
      </c>
      <c r="D326" s="12">
        <v>58</v>
      </c>
      <c r="E326" s="12">
        <v>5</v>
      </c>
      <c r="F326" s="12">
        <v>8</v>
      </c>
      <c r="G326" s="12">
        <v>13</v>
      </c>
      <c r="H326" s="12">
        <v>59</v>
      </c>
      <c r="I326" s="12"/>
      <c r="J326" s="12"/>
      <c r="K326" s="12"/>
      <c r="L326" s="12"/>
      <c r="M326" s="12"/>
    </row>
    <row r="327" spans="1:13" x14ac:dyDescent="0.2">
      <c r="A327" s="4" t="s">
        <v>48</v>
      </c>
      <c r="B327" s="4" t="s">
        <v>88</v>
      </c>
      <c r="C327" s="4" t="s">
        <v>25</v>
      </c>
      <c r="D327" s="4">
        <v>46</v>
      </c>
      <c r="E327" s="4">
        <v>5</v>
      </c>
      <c r="F327" s="4">
        <v>10</v>
      </c>
      <c r="G327" s="4">
        <v>15</v>
      </c>
      <c r="H327" s="4">
        <v>24</v>
      </c>
      <c r="I327" s="12">
        <v>3</v>
      </c>
      <c r="J327" s="12">
        <v>0</v>
      </c>
      <c r="K327" s="12">
        <v>0</v>
      </c>
      <c r="L327" s="12">
        <v>0</v>
      </c>
      <c r="M327" s="12">
        <v>0</v>
      </c>
    </row>
    <row r="328" spans="1:13" x14ac:dyDescent="0.2">
      <c r="A328" s="4" t="s">
        <v>23</v>
      </c>
      <c r="B328" s="4" t="s">
        <v>88</v>
      </c>
      <c r="C328" s="4" t="s">
        <v>25</v>
      </c>
      <c r="D328" s="4">
        <v>57</v>
      </c>
      <c r="E328" s="4">
        <v>28</v>
      </c>
      <c r="F328" s="4">
        <v>16</v>
      </c>
      <c r="G328" s="4">
        <v>44</v>
      </c>
      <c r="H328" s="4">
        <v>50</v>
      </c>
      <c r="I328" s="4">
        <v>8</v>
      </c>
      <c r="J328" s="4">
        <v>3</v>
      </c>
      <c r="K328" s="4">
        <v>4</v>
      </c>
      <c r="L328" s="4">
        <v>7</v>
      </c>
      <c r="M328" s="4">
        <v>6</v>
      </c>
    </row>
    <row r="329" spans="1:13" x14ac:dyDescent="0.2">
      <c r="A329" s="4" t="s">
        <v>27</v>
      </c>
      <c r="B329" s="4" t="s">
        <v>195</v>
      </c>
      <c r="C329" s="4" t="s">
        <v>50</v>
      </c>
      <c r="D329" s="4">
        <v>18</v>
      </c>
      <c r="E329" s="4">
        <v>0</v>
      </c>
      <c r="F329" s="4">
        <v>2</v>
      </c>
      <c r="G329" s="4">
        <v>2</v>
      </c>
      <c r="H329" s="4">
        <v>8</v>
      </c>
      <c r="I329" s="4"/>
      <c r="J329" s="4"/>
      <c r="K329" s="4"/>
      <c r="L329" s="4"/>
      <c r="M329" s="4"/>
    </row>
    <row r="330" spans="1:13" x14ac:dyDescent="0.2">
      <c r="A330" s="4" t="s">
        <v>29</v>
      </c>
      <c r="B330" s="4" t="s">
        <v>195</v>
      </c>
      <c r="C330" s="4" t="s">
        <v>50</v>
      </c>
      <c r="D330" s="4">
        <v>31</v>
      </c>
      <c r="E330" s="4">
        <v>2</v>
      </c>
      <c r="F330" s="4">
        <v>7</v>
      </c>
      <c r="G330" s="4">
        <v>9</v>
      </c>
      <c r="H330" s="4">
        <v>12</v>
      </c>
      <c r="I330" s="4"/>
      <c r="J330" s="4"/>
      <c r="K330" s="4"/>
      <c r="L330" s="4"/>
      <c r="M330" s="4"/>
    </row>
    <row r="331" spans="1:13" x14ac:dyDescent="0.2">
      <c r="A331" s="4" t="s">
        <v>32</v>
      </c>
      <c r="B331" s="4" t="s">
        <v>195</v>
      </c>
      <c r="C331" s="4" t="s">
        <v>50</v>
      </c>
      <c r="D331" s="4">
        <v>11</v>
      </c>
      <c r="E331" s="4">
        <v>2</v>
      </c>
      <c r="F331" s="4">
        <v>4</v>
      </c>
      <c r="G331" s="4">
        <v>6</v>
      </c>
      <c r="H331" s="4">
        <v>6</v>
      </c>
      <c r="I331" s="4"/>
      <c r="J331" s="4"/>
      <c r="K331" s="4"/>
      <c r="L331" s="4"/>
      <c r="M331" s="4"/>
    </row>
    <row r="332" spans="1:13" x14ac:dyDescent="0.2">
      <c r="A332" s="4" t="s">
        <v>33</v>
      </c>
      <c r="B332" s="4" t="s">
        <v>195</v>
      </c>
      <c r="C332" s="4" t="s">
        <v>50</v>
      </c>
      <c r="D332" s="4">
        <v>31</v>
      </c>
      <c r="E332" s="4">
        <v>10</v>
      </c>
      <c r="F332" s="4">
        <v>7</v>
      </c>
      <c r="G332" s="4">
        <v>17</v>
      </c>
      <c r="H332" s="4">
        <v>16</v>
      </c>
      <c r="I332" s="4"/>
      <c r="J332" s="4"/>
      <c r="K332" s="4"/>
      <c r="L332" s="4"/>
      <c r="M332" s="4"/>
    </row>
    <row r="333" spans="1:13" x14ac:dyDescent="0.2">
      <c r="A333" s="4" t="s">
        <v>35</v>
      </c>
      <c r="B333" s="4" t="s">
        <v>195</v>
      </c>
      <c r="C333" s="4" t="s">
        <v>50</v>
      </c>
      <c r="D333" s="4">
        <v>31</v>
      </c>
      <c r="E333" s="4">
        <v>6</v>
      </c>
      <c r="F333" s="4">
        <v>10</v>
      </c>
      <c r="G333" s="4">
        <v>16</v>
      </c>
      <c r="H333" s="4">
        <v>50</v>
      </c>
      <c r="I333" s="4"/>
      <c r="J333" s="4"/>
      <c r="K333" s="4"/>
      <c r="L333" s="4"/>
      <c r="M333" s="4"/>
    </row>
    <row r="334" spans="1:13" ht="16.5" thickBot="1" x14ac:dyDescent="0.3">
      <c r="A334" s="13" t="s">
        <v>36</v>
      </c>
      <c r="B334" s="13" t="s">
        <v>37</v>
      </c>
      <c r="C334" s="13" t="s">
        <v>38</v>
      </c>
      <c r="D334" s="13">
        <v>1</v>
      </c>
      <c r="E334" s="13">
        <v>0</v>
      </c>
      <c r="F334" s="13">
        <v>0</v>
      </c>
      <c r="G334" s="13">
        <f>SUM(E334:F334)</f>
        <v>0</v>
      </c>
      <c r="H334" s="13">
        <v>2</v>
      </c>
      <c r="I334" s="4"/>
      <c r="J334" s="4"/>
      <c r="K334" s="4"/>
      <c r="L334" s="4"/>
      <c r="M334" s="4"/>
    </row>
    <row r="335" spans="1:13" ht="16.5" thickTop="1" x14ac:dyDescent="0.25">
      <c r="A335" s="17"/>
      <c r="B335" s="17" t="s">
        <v>39</v>
      </c>
      <c r="C335" s="17"/>
      <c r="D335" s="17">
        <f>SUMIF(C326:C334,"ECHL",D326:D334)+SUMIF(C326:C334,"AHL",D326:D334)+SUMIF(C326:C334,"IHL",D326:D334)+SUMIF(C326:C334,"NHL",D326:D334)+SUMIF(C326:C334,"CHL",D326:D334)+SUMIF(C326:C334,"WCHL",D326:D334)+SUMIF(C326:C334,"UHL",D326:D334)+SUMIF(C326:C334,"ACHL",D326:D334)</f>
        <v>1</v>
      </c>
      <c r="E335" s="17">
        <f>SUMIF(C327:C334,"ECHL",E327:E334)+SUMIF(C327:C334,"AHL",E327:E334)+SUMIF(C327:C334,"IHL",E327:E334)+SUMIF(C327:C334,"NHL",E327:E334)+SUMIF(C327:C334,"CHL",E327:E334)+SUMIF(C327:C334,"WCHL",E327:E334)+SUMIF(C326:C334,"UHL",E326:E334)+SUMIF(C326:C334,"ACHL",E326:E334)</f>
        <v>0</v>
      </c>
      <c r="F335" s="17">
        <f>SUMIF(C327:C334,"ECHL",F327:F334)+SUMIF(C327:C334,"AHL",F327:F334)+SUMIF(C327:C334,"IHL",F327:F334)+SUMIF(C327:C334,"NHL",F327:F334)+SUMIF(C327:C334,"CHL",F327:F334)+SUMIF(C327:C334,"WCHL",F327:F334)+SUMIF(C327:C334,"UHL",F327:F334)+SUMIF(C327:C334,"ACHL",F327:F334)</f>
        <v>0</v>
      </c>
      <c r="G335" s="17">
        <f>SUMIF(C327:C334,"ECHL",G327:G334)+SUMIF(C327:C334,"AHL",G327:G334)+SUMIF(C327:C334,"IHL",G327:G334)+SUMIF(C327:C334,"NHL",G327:G334)+SUMIF(C327:C334,"CHL",G327:G334)+SUMIF(C327:C334,"WCHL",G327:G334)+SUMIF(C327:C332,"UHL",G327:G334)+SUMIF(C327:C334,"ACHL",G327:G334)</f>
        <v>0</v>
      </c>
      <c r="H335" s="17">
        <f>SUMIF(C327:C334,"ECHL",H327:H334)+SUMIF(C327:C334,"AHL",H327:H334)+SUMIF(C327:C334,"IHL",H327:H334)+SUMIF(C327:C334,"NHL",H327:H334)+SUMIF(C327:C334,"CHL",H327:H334)+SUMIF(C327:C334,"WCHL",H327:H334)+SUMIF(C327:C334,"UHL",H327:H334)+SUMIF(C327:C334,"ACHL",H327:H334)</f>
        <v>2</v>
      </c>
      <c r="I335" s="17">
        <f ca="1">SUMIF(C326:C334,"ECHL",I326:I334)+SUMIF(C326:C334,"AHL",I326:I334)+SUMIF(C326:C334,"IHL",I326:I334)+SUMIF(C326:C334,"NHL",I326:I334)+SUMIF(C326:C334,"CHL",I326:I334)+SUMIF(C326:C334,"WCHL",I326:I334)+SUMIF(C326:C334,"UHL",I328:I334)+SUMIF(C326:C334,"ACHL",I326:I334)</f>
        <v>0</v>
      </c>
      <c r="J335" s="17">
        <f ca="1">SUMIF(C326:C334,"ECHL",J326:J334)+SUMIF(C326:C334,"AHL",J326:J334)+SUMIF(C326:C334,"IHL",J326:J334)+SUMIF(C326:C334,"NHL",J326:J334)+SUMIF(C326:C334,"CHL",J326:J334)+SUMIF(C326:C334,"WCHL",J326:J334)+SUMIF(C326:C334,"UHL",J328:J334)+SUMIF(C326:C334,"ACHL",J326:J334)</f>
        <v>0</v>
      </c>
      <c r="K335" s="17">
        <f ca="1">SUMIF(C326:C334,"ECHL",K326:K334)+SUMIF(C326:C334,"AHL",K326:K334)+SUMIF(C326:C334,"IHL",K326:K334)+SUMIF(C326:C334,"NHL",K326:K334)+SUMIF(C326:C334,"CHL",K326:K334)+SUMIF(C326:C334,"WCHL",K326:K334)+SUMIF(C326:C334,"UHL",K328:K334)+SUMIF(C326:C334,"ACHL",K326:K334)</f>
        <v>0</v>
      </c>
      <c r="L335" s="17">
        <f ca="1">SUMIF(C326:C334,"ECHL",L326:L334)+SUMIF(C326:C334,"AHL",L326:L334)+SUMIF(C326:C334,"IHL",L326:L334)+SUMIF(C326:C334,"NHL",L326:L334)+SUMIF(C326:C334,"CHL",L326:L334)+SUMIF(C326:C334,"WCHL",L326:L334)+SUMIF(C326:C334,"UHL",L328:L334)+SUMIF(C326:C334,"ACHL",L326:L334)</f>
        <v>0</v>
      </c>
      <c r="M335" s="17">
        <f ca="1">SUMIF(C356:CC361,"ECHL",M356:MC361)+SUMIF(C356:CC361,"AHL",M356:MC361)+SUMIF(C327:C334,"IHL",M356:MC361)+SUMIF(C334,"NHL",M328:M334)+SUMIF(C327:C334,"CHL",M328:M334)+SUMIF(C327:C334,"WCHL",M328:M334)+SUMIF(C327:C334,"UHL",M328:M334)+SUMIF(C327:C334,"ACHL",M328:M334)</f>
        <v>0</v>
      </c>
    </row>
    <row r="336" spans="1:13" x14ac:dyDescent="0.2">
      <c r="A336" s="16"/>
      <c r="B336" s="16" t="s">
        <v>40</v>
      </c>
      <c r="C336" s="16"/>
      <c r="D336" s="16">
        <f>SUMIF(C326:C334,"NHL",D326:D334)</f>
        <v>0</v>
      </c>
      <c r="E336" s="16">
        <f>SUMIF(C327:C334,"NHL",E327:E334)</f>
        <v>0</v>
      </c>
      <c r="F336" s="16">
        <f>SUMIF(C327:C334,"NHL",F327:F334)</f>
        <v>0</v>
      </c>
      <c r="G336" s="16">
        <f>SUMIF(C327:C334,"NHL",G327:G334)</f>
        <v>0</v>
      </c>
      <c r="H336" s="16">
        <f>SUMIF(C327:C334,"NHL",H327:H334)</f>
        <v>0</v>
      </c>
      <c r="I336" s="16">
        <f>SUMIF(C326:C334,"NHL",I326:I334)</f>
        <v>0</v>
      </c>
      <c r="J336" s="16">
        <f>SUMIF(C326:C334,"NHL",J326:J334)</f>
        <v>0</v>
      </c>
      <c r="K336" s="16">
        <f>SUMIF(C326:C334,"NHL",K326:K334)</f>
        <v>0</v>
      </c>
      <c r="L336" s="16">
        <f>SUMIF(C326:C334,"NHL",L326:L334)</f>
        <v>0</v>
      </c>
      <c r="M336" s="16">
        <f>SUMIF(C327:C332,"NHL",M328:M334)</f>
        <v>0</v>
      </c>
    </row>
    <row r="337" spans="1:13" x14ac:dyDescent="0.2">
      <c r="A337" s="16"/>
      <c r="B337" s="16" t="s">
        <v>41</v>
      </c>
      <c r="C337" s="16"/>
      <c r="D337" s="16">
        <f>SUMIF(C326:C334,"ECHL",D326:D334)</f>
        <v>1</v>
      </c>
      <c r="E337" s="16">
        <f>SUMIF(C327:C334,"ECHL",E327:E334)</f>
        <v>0</v>
      </c>
      <c r="F337" s="16">
        <f>SUMIF(C326:C334,"ECHL",F326:F334)</f>
        <v>0</v>
      </c>
      <c r="G337" s="16">
        <f>SUMIF(C327:C334,"ECHL",G327:G334)</f>
        <v>0</v>
      </c>
      <c r="H337" s="16">
        <f>SUMIF(C327:C334,"ECHL",H327:H334)</f>
        <v>2</v>
      </c>
      <c r="I337" s="16">
        <f ca="1">SUMIF(C327:C334,"ECHL",I328:I334)</f>
        <v>0</v>
      </c>
      <c r="J337" s="16">
        <f ca="1">SUMIF(C327:C334,"ECHL",J328:J334)</f>
        <v>0</v>
      </c>
      <c r="K337" s="16">
        <f ca="1">SUMIF(C327:C334,"ECHL",K328:K334)</f>
        <v>0</v>
      </c>
      <c r="L337" s="16">
        <f ca="1">SUMIF(C327:C334,"ECHL",L328:L334)</f>
        <v>0</v>
      </c>
      <c r="M337" s="16">
        <f ca="1">SUMIF(C327:C334,"ECHL",M328:M334)</f>
        <v>0</v>
      </c>
    </row>
    <row r="340" spans="1:13" ht="46.5" x14ac:dyDescent="0.7">
      <c r="A340" s="1" t="s">
        <v>196</v>
      </c>
      <c r="B340" s="4"/>
      <c r="C340" s="4"/>
      <c r="D340" s="4"/>
      <c r="E340" s="4"/>
      <c r="F340" s="4"/>
      <c r="G340" s="4"/>
      <c r="H340" s="4"/>
      <c r="I340" s="44" t="s">
        <v>197</v>
      </c>
      <c r="J340" s="4"/>
      <c r="K340" s="4"/>
      <c r="L340" s="4"/>
      <c r="M340" s="4"/>
    </row>
    <row r="341" spans="1:13" ht="18.75" x14ac:dyDescent="0.3">
      <c r="A341" s="42" t="s">
        <v>69</v>
      </c>
      <c r="B341" s="4"/>
      <c r="C341" s="5" t="s">
        <v>3</v>
      </c>
      <c r="D341" s="4"/>
      <c r="E341" s="4"/>
      <c r="F341" s="42" t="s">
        <v>146</v>
      </c>
      <c r="G341" s="4"/>
      <c r="H341" s="4"/>
      <c r="I341" s="4"/>
      <c r="J341" s="4"/>
      <c r="K341" s="4"/>
      <c r="L341" s="4"/>
      <c r="M341" s="4"/>
    </row>
    <row r="342" spans="1:13" ht="18.75" x14ac:dyDescent="0.3">
      <c r="A342" s="5" t="s">
        <v>5</v>
      </c>
      <c r="B342" s="7" t="s">
        <v>198</v>
      </c>
      <c r="C342" s="5" t="s">
        <v>7</v>
      </c>
      <c r="D342" s="5"/>
      <c r="E342" s="42"/>
      <c r="F342" s="42" t="s">
        <v>199</v>
      </c>
      <c r="G342" s="42"/>
      <c r="H342" s="4"/>
      <c r="I342" s="4"/>
      <c r="J342" s="4"/>
      <c r="K342" s="4"/>
      <c r="L342" s="4"/>
      <c r="M342" s="4"/>
    </row>
    <row r="343" spans="1:13" ht="18.75" x14ac:dyDescent="0.3">
      <c r="A343" s="5" t="s">
        <v>9</v>
      </c>
      <c r="B343" s="42" t="s">
        <v>200</v>
      </c>
      <c r="C343" s="5" t="s">
        <v>11</v>
      </c>
      <c r="D343" s="5"/>
      <c r="E343" s="4"/>
      <c r="F343" s="42" t="s">
        <v>201</v>
      </c>
      <c r="G343" s="42"/>
      <c r="H343" s="4"/>
      <c r="I343" s="4"/>
      <c r="J343" s="4"/>
      <c r="K343" s="4"/>
      <c r="L343" s="46"/>
      <c r="M343" s="4"/>
    </row>
    <row r="344" spans="1:13" x14ac:dyDescent="0.2">
      <c r="A344" s="80" t="s">
        <v>276</v>
      </c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</row>
    <row r="345" spans="1:13" s="45" customFormat="1" x14ac:dyDescent="0.2">
      <c r="A345" s="54" t="s">
        <v>277</v>
      </c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</row>
    <row r="346" spans="1:13" s="45" customFormat="1" x14ac:dyDescent="0.2">
      <c r="A346" s="54" t="s">
        <v>278</v>
      </c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</row>
    <row r="347" spans="1:13" s="45" customFormat="1" x14ac:dyDescent="0.2">
      <c r="A347" s="62"/>
      <c r="B347" s="62"/>
      <c r="C347" s="63"/>
      <c r="D347" s="64" t="s">
        <v>13</v>
      </c>
      <c r="E347" s="65"/>
      <c r="F347" s="65"/>
      <c r="G347" s="65"/>
      <c r="H347" s="66"/>
      <c r="I347" s="67" t="s">
        <v>14</v>
      </c>
      <c r="J347" s="67"/>
      <c r="K347" s="67"/>
      <c r="L347" s="67"/>
      <c r="M347" s="64"/>
    </row>
    <row r="348" spans="1:13" s="45" customFormat="1" x14ac:dyDescent="0.2">
      <c r="A348" s="9" t="s">
        <v>15</v>
      </c>
      <c r="B348" s="10" t="s">
        <v>16</v>
      </c>
      <c r="C348" s="10" t="s">
        <v>17</v>
      </c>
      <c r="D348" s="10" t="s">
        <v>18</v>
      </c>
      <c r="E348" s="10" t="s">
        <v>19</v>
      </c>
      <c r="F348" s="10" t="s">
        <v>20</v>
      </c>
      <c r="G348" s="10" t="s">
        <v>21</v>
      </c>
      <c r="H348" s="10" t="s">
        <v>22</v>
      </c>
      <c r="I348" s="10" t="s">
        <v>18</v>
      </c>
      <c r="J348" s="10" t="s">
        <v>19</v>
      </c>
      <c r="K348" s="10" t="s">
        <v>20</v>
      </c>
      <c r="L348" s="10" t="s">
        <v>21</v>
      </c>
      <c r="M348" s="11" t="s">
        <v>22</v>
      </c>
    </row>
    <row r="349" spans="1:13" s="45" customFormat="1" ht="15" customHeight="1" x14ac:dyDescent="0.25">
      <c r="A349" s="4" t="s">
        <v>23</v>
      </c>
      <c r="B349" s="4" t="s">
        <v>202</v>
      </c>
      <c r="C349" s="4" t="s">
        <v>75</v>
      </c>
      <c r="D349" s="4">
        <v>4</v>
      </c>
      <c r="E349" s="4">
        <v>0</v>
      </c>
      <c r="F349" s="4">
        <v>0</v>
      </c>
      <c r="G349" s="4">
        <v>0</v>
      </c>
      <c r="H349" s="4">
        <v>2</v>
      </c>
      <c r="I349" s="4"/>
      <c r="J349" s="4"/>
      <c r="K349" s="4"/>
      <c r="L349" s="4"/>
      <c r="M349" s="4"/>
    </row>
    <row r="350" spans="1:13" s="45" customFormat="1" ht="15" customHeight="1" x14ac:dyDescent="0.25">
      <c r="A350" s="4" t="s">
        <v>27</v>
      </c>
      <c r="B350" s="4" t="s">
        <v>184</v>
      </c>
      <c r="C350" s="4" t="s">
        <v>140</v>
      </c>
      <c r="D350" s="4">
        <v>61</v>
      </c>
      <c r="E350" s="4">
        <v>4</v>
      </c>
      <c r="F350" s="4">
        <v>12</v>
      </c>
      <c r="G350" s="4">
        <v>16</v>
      </c>
      <c r="H350" s="4">
        <v>77</v>
      </c>
      <c r="I350" s="4"/>
      <c r="J350" s="4"/>
      <c r="K350" s="4"/>
      <c r="L350" s="4"/>
      <c r="M350" s="4"/>
    </row>
    <row r="351" spans="1:13" s="45" customFormat="1" ht="15" customHeight="1" x14ac:dyDescent="0.25">
      <c r="A351" s="4" t="s">
        <v>29</v>
      </c>
      <c r="B351" s="4" t="s">
        <v>184</v>
      </c>
      <c r="C351" s="4" t="s">
        <v>140</v>
      </c>
      <c r="D351" s="4">
        <v>61</v>
      </c>
      <c r="E351" s="4">
        <v>4</v>
      </c>
      <c r="F351" s="4">
        <v>16</v>
      </c>
      <c r="G351" s="4">
        <v>18</v>
      </c>
      <c r="H351" s="4">
        <v>78</v>
      </c>
      <c r="I351" s="4">
        <v>5</v>
      </c>
      <c r="J351" s="4">
        <v>1</v>
      </c>
      <c r="K351" s="4">
        <v>2</v>
      </c>
      <c r="L351" s="4">
        <v>3</v>
      </c>
      <c r="M351" s="4">
        <v>2</v>
      </c>
    </row>
    <row r="352" spans="1:13" x14ac:dyDescent="0.2">
      <c r="A352" s="4" t="s">
        <v>32</v>
      </c>
      <c r="B352" s="4" t="s">
        <v>184</v>
      </c>
      <c r="C352" s="4" t="s">
        <v>140</v>
      </c>
      <c r="D352" s="4">
        <v>62</v>
      </c>
      <c r="E352" s="4">
        <v>15</v>
      </c>
      <c r="F352" s="4">
        <v>34</v>
      </c>
      <c r="G352" s="4">
        <v>49</v>
      </c>
      <c r="H352" s="4">
        <v>72</v>
      </c>
      <c r="I352" s="4">
        <v>17</v>
      </c>
      <c r="J352" s="4">
        <v>2</v>
      </c>
      <c r="K352" s="4">
        <v>4</v>
      </c>
      <c r="L352" s="4">
        <v>6</v>
      </c>
      <c r="M352" s="4">
        <v>12</v>
      </c>
    </row>
    <row r="353" spans="1:13" x14ac:dyDescent="0.2">
      <c r="A353" s="4" t="s">
        <v>33</v>
      </c>
      <c r="B353" s="4" t="s">
        <v>90</v>
      </c>
      <c r="C353" s="4" t="s">
        <v>38</v>
      </c>
      <c r="D353" s="4">
        <v>5</v>
      </c>
      <c r="E353" s="4">
        <v>0</v>
      </c>
      <c r="F353" s="4">
        <v>3</v>
      </c>
      <c r="G353" s="4">
        <v>3</v>
      </c>
      <c r="H353" s="4">
        <v>0</v>
      </c>
      <c r="I353" s="4"/>
      <c r="J353" s="4"/>
      <c r="K353" s="4"/>
      <c r="L353" s="4"/>
      <c r="M353" s="4"/>
    </row>
    <row r="354" spans="1:13" x14ac:dyDescent="0.2">
      <c r="A354" s="4" t="s">
        <v>33</v>
      </c>
      <c r="B354" s="4" t="s">
        <v>184</v>
      </c>
      <c r="C354" s="4" t="s">
        <v>140</v>
      </c>
      <c r="D354" s="4">
        <v>56</v>
      </c>
      <c r="E354" s="4">
        <v>12</v>
      </c>
      <c r="F354" s="4">
        <v>32</v>
      </c>
      <c r="G354" s="4">
        <v>44</v>
      </c>
      <c r="H354" s="4">
        <v>59</v>
      </c>
      <c r="I354" s="4">
        <v>6</v>
      </c>
      <c r="J354" s="4">
        <v>1</v>
      </c>
      <c r="K354" s="4">
        <v>1</v>
      </c>
      <c r="L354" s="4">
        <v>2</v>
      </c>
      <c r="M354" s="4">
        <v>8</v>
      </c>
    </row>
    <row r="355" spans="1:13" x14ac:dyDescent="0.2">
      <c r="A355" s="4" t="s">
        <v>35</v>
      </c>
      <c r="B355" s="4" t="s">
        <v>90</v>
      </c>
      <c r="C355" s="4" t="s">
        <v>38</v>
      </c>
      <c r="D355" s="4">
        <v>60</v>
      </c>
      <c r="E355" s="4">
        <v>2</v>
      </c>
      <c r="F355" s="4">
        <v>14</v>
      </c>
      <c r="G355" s="4">
        <v>16</v>
      </c>
      <c r="H355" s="4">
        <v>51</v>
      </c>
      <c r="I355" s="4">
        <v>19</v>
      </c>
      <c r="J355" s="4">
        <v>2</v>
      </c>
      <c r="K355" s="4">
        <v>4</v>
      </c>
      <c r="L355" s="4">
        <v>6</v>
      </c>
      <c r="M355" s="4">
        <v>28</v>
      </c>
    </row>
    <row r="356" spans="1:13" ht="16.5" thickBot="1" x14ac:dyDescent="0.3">
      <c r="A356" s="13" t="s">
        <v>36</v>
      </c>
      <c r="B356" s="13" t="s">
        <v>37</v>
      </c>
      <c r="C356" s="13" t="s">
        <v>38</v>
      </c>
      <c r="D356" s="13">
        <v>2</v>
      </c>
      <c r="E356" s="13">
        <v>0</v>
      </c>
      <c r="F356" s="13">
        <v>0</v>
      </c>
      <c r="G356" s="13">
        <f>SUM(E356:F356)</f>
        <v>0</v>
      </c>
      <c r="H356" s="13">
        <v>7</v>
      </c>
      <c r="I356" s="4"/>
      <c r="J356" s="4"/>
      <c r="K356" s="4"/>
      <c r="L356" s="4"/>
      <c r="M356" s="4"/>
    </row>
    <row r="357" spans="1:13" ht="16.5" thickTop="1" x14ac:dyDescent="0.25">
      <c r="A357" s="17"/>
      <c r="B357" s="17" t="s">
        <v>39</v>
      </c>
      <c r="C357" s="17"/>
      <c r="D357" s="17">
        <f ca="1">SUMIF(C349:C356,"ECHL",D349:D355)+SUMIF(C349:C355,"AHL",D349:D355)+SUMIF(C349:C355,"IHL",D349:D355)+SUMIF(C349:C355,"NHL",D349:D355)+SUMIF(C349:C355,"CHL",D349:D355)+SUMIF(C349:C355,"WCHL",D349:D355)+SUMIF(C349:C355,"UHL",D349:D355)+SUMIF(C349:C355,"ACHL",D349:D355)</f>
        <v>67</v>
      </c>
      <c r="E357" s="17">
        <f ca="1">SUMIF(C349:C356,"ECHL",E349:E355)+SUMIF(C349:C356,"AHL",E349:E355)+SUMIF(C349:C356,"IHL",E349:E355)+SUMIF(C349:C356,"NHL",E349:E356)+SUMIF(C349:C356,"CHL",E349:E356)+SUMIF(C349:C356,"WCHL",E349:E356)+SUMIF(C219:C349,"UHL",E349:E355)+SUMIF(C349:C356,"ACHL",E349:E356)</f>
        <v>2</v>
      </c>
      <c r="F357" s="17">
        <f>SUMIF(C349:C356,"ECHL",F349:F356)+SUMIF(C349:C356,"AHL",F349:F356)+SUMIF(C349:C356,"IHL",F349:F356)+SUMIF(C349:C356,"NHL",F349:F356)+SUMIF(C349:C356,"CHL",F349:F356)+SUMIF(C349:C356,"WCHL",F349:F356)+SUMIF(C349:C356,"UHL",F349:F356)+SUMIF(C349:C356,"ACHL",F349:F356)</f>
        <v>17</v>
      </c>
      <c r="G357" s="17">
        <f>SUMIF(C349:C356,"ECHL",G349:G356)+SUMIF(C349:C356,"AHL",G349:G356)+SUMIF(C349:C356,"IHL",G349:G356)+SUMIF(C349:C356,"NHL",G349:G356)+SUMIF(C349:C356,"CHL",G349:G356)+SUMIF(C349:C356,"WCHL",G349:G356)+SUMIF(C349:C355,"UHL",G349:G356)+SUMIF(C349:C356,"ACHL",G349:G356)</f>
        <v>19</v>
      </c>
      <c r="H357" s="17">
        <f>SUMIF(C349:C356,"ECHL",H349:H356)+SUMIF(C349:C356,"AHL",H349:H356)+SUMIF(C349:C356,"IHL",H349:H356)+SUMIF(C349:C356,"NHL",H349:H356)+SUMIF(C349:C356,"CHL",H349:H356)+SUMIF(C349:C356,"WCHL",H349:H356)+SUMIF(C349:C356,"UHL",H349:H356)+SUMIF(C349:C356,"ACHL",H349:H356)</f>
        <v>58</v>
      </c>
      <c r="I357" s="17">
        <f ca="1">SUMIF(C349:C1264,"ECHL",I349:I356)</f>
        <v>80</v>
      </c>
      <c r="J357" s="17">
        <f>SUMIF(C349:C356,"ECHL",J349:J356)</f>
        <v>2</v>
      </c>
      <c r="K357" s="17">
        <f>SUMIF(C349:C356,"ECHL",K349:K356)</f>
        <v>4</v>
      </c>
      <c r="L357" s="17">
        <f>SUMIF(C349:C356,"ECHL",L349:L356)+SUMIF(C349:C356,"AHL",L349:L356)+SUMIF(C349:C356,"IHL",L349:L356)+SUMIF(C349:C356,"NHL",L349:L356)+SUMIF(C349:C356,"CHL",L349:L356)+SUMIF(C349:C356,"WCHL",L349:L356)+SUMIF(C349:C356,"UHL",L349:L356)+SUMIF(C349:C356,"ACHL",L349:L356)</f>
        <v>6</v>
      </c>
      <c r="M357" s="17">
        <f ca="1">SUMIF(C362:CC368,"ECHL",M362:MC368)+SUMIF(C362:CC368,"AHL",M362:MC368)+SUMIF(C349:C356,"IHL",M362:MC368)+SUMIF(C356,"NHL",M349:M356)+SUMIF(C349:C356,"CHL",M349:M356)+SUMIF(C349:C356,"WCHL",M349:M356)+SUMIF(C349:C356,"UHL",M349:M356)+SUMIF(C349:C356,"ACHL",M349:M356)</f>
        <v>0</v>
      </c>
    </row>
    <row r="358" spans="1:13" x14ac:dyDescent="0.2">
      <c r="A358" s="16"/>
      <c r="B358" s="16" t="s">
        <v>40</v>
      </c>
      <c r="C358" s="16"/>
      <c r="D358" s="16">
        <f>SUMIF(C349:C356,"NHL",D349:D356)</f>
        <v>0</v>
      </c>
      <c r="E358" s="16">
        <f>SUMIF(C349:C356,"NHL",E349:E356)</f>
        <v>0</v>
      </c>
      <c r="F358" s="16">
        <f>SUMIF(C349:C356,"NHL",F349:F356)</f>
        <v>0</v>
      </c>
      <c r="G358" s="16">
        <f>SUMIF(C349:C356,"NHL",G349:G356)</f>
        <v>0</v>
      </c>
      <c r="H358" s="16">
        <f>SUMIF(C349:C356,"NHL",H349:H356)</f>
        <v>0</v>
      </c>
      <c r="I358" s="16">
        <v>0</v>
      </c>
      <c r="J358" s="16">
        <v>0</v>
      </c>
      <c r="K358" s="16">
        <v>0</v>
      </c>
      <c r="L358" s="16">
        <f>SUMIF(C349:C355,"NHL",L349:L356)</f>
        <v>0</v>
      </c>
      <c r="M358" s="16">
        <f>SUMIF(C349:C355,"NHL",M349:M356)</f>
        <v>0</v>
      </c>
    </row>
    <row r="359" spans="1:13" x14ac:dyDescent="0.2">
      <c r="A359" s="16"/>
      <c r="B359" s="16" t="s">
        <v>41</v>
      </c>
      <c r="C359" s="16"/>
      <c r="D359" s="16">
        <f>SUMIF(C349:C356,"ECHL",D349:D356)</f>
        <v>67</v>
      </c>
      <c r="E359" s="16">
        <f>SUMIF(C349:C356,"ECHL",E349:E356)</f>
        <v>2</v>
      </c>
      <c r="F359" s="16">
        <f>SUMIF(C349:C356,"ECHL",F349:F356)</f>
        <v>17</v>
      </c>
      <c r="G359" s="16">
        <f>SUMIF(C349:C356,"ECHL",G349:G356)</f>
        <v>19</v>
      </c>
      <c r="H359" s="16">
        <f>SUMIF(C349:C356,"ECHL",H349:H356)</f>
        <v>58</v>
      </c>
      <c r="I359" s="16">
        <f>SUMIF(C349:C356,"ECHL",I349:I356)</f>
        <v>19</v>
      </c>
      <c r="J359" s="16">
        <f>SUMIF(C349:C356,"ECHL",J349:J356)</f>
        <v>2</v>
      </c>
      <c r="K359" s="16">
        <f>SUMIF(C349:C356,"ECHL",K349:K356)</f>
        <v>4</v>
      </c>
      <c r="L359" s="16">
        <f>SUMIF(C349:C356,"ECHL",L349:L356)</f>
        <v>6</v>
      </c>
      <c r="M359" s="16">
        <f>SUMIF(C349:C356,"ECHL",M349:M356)</f>
        <v>28</v>
      </c>
    </row>
    <row r="364" spans="1:13" ht="46.5" x14ac:dyDescent="0.7">
      <c r="A364" s="1" t="s">
        <v>210</v>
      </c>
      <c r="B364" s="4"/>
      <c r="C364" s="4"/>
      <c r="D364" s="4"/>
      <c r="E364" s="4"/>
      <c r="F364" s="4"/>
      <c r="G364" s="4"/>
      <c r="H364" s="4"/>
      <c r="I364" s="44" t="s">
        <v>211</v>
      </c>
      <c r="J364" s="4"/>
      <c r="K364" s="4"/>
      <c r="L364" s="4"/>
      <c r="M364" s="4"/>
    </row>
    <row r="365" spans="1:13" ht="18.75" x14ac:dyDescent="0.3">
      <c r="A365" s="42" t="s">
        <v>299</v>
      </c>
      <c r="B365" s="4"/>
      <c r="C365" s="5" t="s">
        <v>3</v>
      </c>
      <c r="D365" s="4"/>
      <c r="E365" s="4"/>
      <c r="F365" s="42" t="s">
        <v>83</v>
      </c>
      <c r="G365" s="4"/>
      <c r="H365" s="4"/>
      <c r="I365" s="4"/>
      <c r="J365" s="4"/>
      <c r="K365" s="4"/>
      <c r="L365" s="4"/>
      <c r="M365" s="4"/>
    </row>
    <row r="366" spans="1:13" ht="18.75" x14ac:dyDescent="0.3">
      <c r="A366" s="5" t="s">
        <v>5</v>
      </c>
      <c r="B366" s="7" t="s">
        <v>212</v>
      </c>
      <c r="C366" s="5" t="s">
        <v>7</v>
      </c>
      <c r="D366" s="5"/>
      <c r="E366" s="42"/>
      <c r="F366" s="42" t="s">
        <v>213</v>
      </c>
      <c r="G366" s="42"/>
      <c r="H366" s="4"/>
      <c r="I366" s="4"/>
      <c r="J366" s="4"/>
      <c r="K366" s="4"/>
      <c r="L366" s="4"/>
      <c r="M366" s="4"/>
    </row>
    <row r="367" spans="1:13" ht="18.75" x14ac:dyDescent="0.3">
      <c r="A367" s="5" t="s">
        <v>9</v>
      </c>
      <c r="B367" s="42" t="s">
        <v>200</v>
      </c>
      <c r="C367" s="5" t="s">
        <v>11</v>
      </c>
      <c r="D367" s="5"/>
      <c r="E367" s="4"/>
      <c r="F367" s="42" t="s">
        <v>201</v>
      </c>
      <c r="G367" s="42"/>
      <c r="H367" s="4"/>
      <c r="I367" s="4"/>
      <c r="J367" s="4"/>
      <c r="K367" s="4"/>
      <c r="L367" s="46"/>
      <c r="M367" s="4"/>
    </row>
    <row r="368" spans="1:13" x14ac:dyDescent="0.2">
      <c r="A368" s="54" t="s">
        <v>274</v>
      </c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</row>
    <row r="369" spans="1:13" x14ac:dyDescent="0.2">
      <c r="A369" s="54" t="s">
        <v>275</v>
      </c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</row>
    <row r="370" spans="1:13" s="45" customFormat="1" x14ac:dyDescent="0.2">
      <c r="A370" s="54" t="s">
        <v>241</v>
      </c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</row>
    <row r="371" spans="1:13" s="45" customFormat="1" x14ac:dyDescent="0.2">
      <c r="A371" s="62"/>
      <c r="B371" s="62"/>
      <c r="C371" s="63"/>
      <c r="D371" s="64" t="s">
        <v>13</v>
      </c>
      <c r="E371" s="65"/>
      <c r="F371" s="65"/>
      <c r="G371" s="65"/>
      <c r="H371" s="66"/>
      <c r="I371" s="67" t="s">
        <v>14</v>
      </c>
      <c r="J371" s="67"/>
      <c r="K371" s="67"/>
      <c r="L371" s="67"/>
      <c r="M371" s="64"/>
    </row>
    <row r="372" spans="1:13" s="45" customFormat="1" x14ac:dyDescent="0.2">
      <c r="A372" s="9" t="s">
        <v>15</v>
      </c>
      <c r="B372" s="10" t="s">
        <v>16</v>
      </c>
      <c r="C372" s="10" t="s">
        <v>17</v>
      </c>
      <c r="D372" s="10" t="s">
        <v>18</v>
      </c>
      <c r="E372" s="10" t="s">
        <v>19</v>
      </c>
      <c r="F372" s="10" t="s">
        <v>20</v>
      </c>
      <c r="G372" s="10" t="s">
        <v>21</v>
      </c>
      <c r="H372" s="10" t="s">
        <v>22</v>
      </c>
      <c r="I372" s="10" t="s">
        <v>18</v>
      </c>
      <c r="J372" s="10" t="s">
        <v>19</v>
      </c>
      <c r="K372" s="10" t="s">
        <v>20</v>
      </c>
      <c r="L372" s="10" t="s">
        <v>21</v>
      </c>
      <c r="M372" s="11" t="s">
        <v>22</v>
      </c>
    </row>
    <row r="373" spans="1:13" s="45" customFormat="1" x14ac:dyDescent="0.2">
      <c r="A373" s="4" t="s">
        <v>47</v>
      </c>
      <c r="B373" s="4" t="s">
        <v>214</v>
      </c>
      <c r="C373" s="4" t="s">
        <v>58</v>
      </c>
      <c r="D373" s="4">
        <v>53</v>
      </c>
      <c r="E373" s="4">
        <v>2</v>
      </c>
      <c r="F373" s="4">
        <v>3</v>
      </c>
      <c r="G373" s="4">
        <v>5</v>
      </c>
      <c r="H373" s="4">
        <v>30</v>
      </c>
      <c r="I373" s="4"/>
      <c r="J373" s="4"/>
      <c r="K373" s="4"/>
      <c r="L373" s="4"/>
      <c r="M373" s="4"/>
    </row>
    <row r="374" spans="1:13" s="45" customFormat="1" ht="15" customHeight="1" x14ac:dyDescent="0.25">
      <c r="A374" s="4" t="s">
        <v>48</v>
      </c>
      <c r="B374" s="4" t="s">
        <v>214</v>
      </c>
      <c r="C374" s="4" t="s">
        <v>58</v>
      </c>
      <c r="D374" s="4">
        <v>48</v>
      </c>
      <c r="E374" s="4">
        <v>6</v>
      </c>
      <c r="F374" s="4">
        <v>4</v>
      </c>
      <c r="G374" s="4">
        <v>10</v>
      </c>
      <c r="H374" s="4">
        <v>124</v>
      </c>
      <c r="I374" s="4"/>
      <c r="J374" s="4"/>
      <c r="K374" s="4"/>
      <c r="L374" s="4"/>
      <c r="M374" s="4"/>
    </row>
    <row r="375" spans="1:13" s="45" customFormat="1" ht="14.25" customHeight="1" x14ac:dyDescent="0.25">
      <c r="A375" s="4" t="s">
        <v>23</v>
      </c>
      <c r="B375" s="4" t="s">
        <v>49</v>
      </c>
      <c r="C375" s="4" t="s">
        <v>25</v>
      </c>
      <c r="D375" s="4">
        <v>28</v>
      </c>
      <c r="E375" s="4">
        <v>0</v>
      </c>
      <c r="F375" s="4">
        <v>0</v>
      </c>
      <c r="G375" s="4">
        <v>0</v>
      </c>
      <c r="H375" s="4">
        <v>113</v>
      </c>
      <c r="I375" s="12"/>
      <c r="J375" s="12"/>
      <c r="K375" s="12"/>
      <c r="L375" s="12"/>
      <c r="M375" s="12"/>
    </row>
    <row r="376" spans="1:13" s="45" customFormat="1" ht="15.75" customHeight="1" x14ac:dyDescent="0.25">
      <c r="A376" s="4" t="s">
        <v>27</v>
      </c>
      <c r="B376" s="4" t="s">
        <v>221</v>
      </c>
      <c r="C376" s="4" t="s">
        <v>78</v>
      </c>
      <c r="D376" s="4">
        <v>15</v>
      </c>
      <c r="E376" s="4">
        <v>0</v>
      </c>
      <c r="F376" s="4">
        <v>2</v>
      </c>
      <c r="G376" s="4">
        <v>2</v>
      </c>
      <c r="H376" s="4">
        <v>44</v>
      </c>
      <c r="I376" s="12"/>
      <c r="J376" s="12"/>
      <c r="K376" s="12"/>
      <c r="L376" s="12"/>
      <c r="M376" s="12"/>
    </row>
    <row r="377" spans="1:13" x14ac:dyDescent="0.2">
      <c r="A377" s="4" t="s">
        <v>29</v>
      </c>
      <c r="B377" s="4" t="s">
        <v>221</v>
      </c>
      <c r="C377" s="4" t="s">
        <v>78</v>
      </c>
      <c r="D377" s="4">
        <v>26</v>
      </c>
      <c r="E377" s="4">
        <v>0</v>
      </c>
      <c r="F377" s="4">
        <v>2</v>
      </c>
      <c r="G377" s="4">
        <v>2</v>
      </c>
      <c r="H377" s="4">
        <v>63</v>
      </c>
      <c r="I377" s="12"/>
      <c r="J377" s="12"/>
      <c r="K377" s="12"/>
      <c r="L377" s="12"/>
      <c r="M377" s="12"/>
    </row>
    <row r="378" spans="1:13" x14ac:dyDescent="0.2">
      <c r="A378" s="4" t="s">
        <v>32</v>
      </c>
      <c r="B378" s="4" t="s">
        <v>221</v>
      </c>
      <c r="C378" s="4" t="s">
        <v>78</v>
      </c>
      <c r="D378" s="4">
        <v>21</v>
      </c>
      <c r="E378" s="4">
        <v>0</v>
      </c>
      <c r="F378" s="4">
        <v>2</v>
      </c>
      <c r="G378" s="4">
        <v>2</v>
      </c>
      <c r="H378" s="4">
        <v>62</v>
      </c>
      <c r="I378" s="12"/>
      <c r="J378" s="12"/>
      <c r="K378" s="12"/>
      <c r="L378" s="12"/>
      <c r="M378" s="12"/>
    </row>
    <row r="379" spans="1:13" x14ac:dyDescent="0.2">
      <c r="A379" s="4" t="s">
        <v>33</v>
      </c>
      <c r="B379" s="4" t="s">
        <v>204</v>
      </c>
      <c r="C379" s="4" t="s">
        <v>110</v>
      </c>
      <c r="D379" s="4">
        <v>5</v>
      </c>
      <c r="E379" s="4">
        <v>0</v>
      </c>
      <c r="F379" s="4">
        <v>0</v>
      </c>
      <c r="G379" s="4">
        <v>0</v>
      </c>
      <c r="H379" s="4">
        <v>21</v>
      </c>
      <c r="I379" s="12"/>
      <c r="J379" s="12"/>
      <c r="K379" s="12"/>
      <c r="L379" s="12"/>
      <c r="M379" s="12"/>
    </row>
    <row r="380" spans="1:13" x14ac:dyDescent="0.2">
      <c r="A380" s="4" t="s">
        <v>33</v>
      </c>
      <c r="B380" s="4" t="s">
        <v>215</v>
      </c>
      <c r="C380" s="4" t="s">
        <v>38</v>
      </c>
      <c r="D380" s="4">
        <v>13</v>
      </c>
      <c r="E380" s="4">
        <v>0</v>
      </c>
      <c r="F380" s="4">
        <v>2</v>
      </c>
      <c r="G380" s="4">
        <v>2</v>
      </c>
      <c r="H380" s="4">
        <v>59</v>
      </c>
      <c r="I380" s="12"/>
      <c r="J380" s="12"/>
      <c r="K380" s="12"/>
      <c r="L380" s="12"/>
      <c r="M380" s="12"/>
    </row>
    <row r="381" spans="1:13" x14ac:dyDescent="0.2">
      <c r="A381" s="12" t="s">
        <v>35</v>
      </c>
      <c r="B381" s="12" t="s">
        <v>204</v>
      </c>
      <c r="C381" s="12" t="s">
        <v>110</v>
      </c>
      <c r="D381" s="12">
        <v>18</v>
      </c>
      <c r="E381" s="12">
        <v>0</v>
      </c>
      <c r="F381" s="12">
        <v>1</v>
      </c>
      <c r="G381" s="12">
        <v>1</v>
      </c>
      <c r="H381" s="12">
        <v>50</v>
      </c>
      <c r="I381" s="12"/>
      <c r="J381" s="12"/>
      <c r="K381" s="12"/>
      <c r="L381" s="12"/>
      <c r="M381" s="12"/>
    </row>
    <row r="382" spans="1:13" x14ac:dyDescent="0.2">
      <c r="A382" s="12" t="s">
        <v>35</v>
      </c>
      <c r="B382" s="12" t="s">
        <v>215</v>
      </c>
      <c r="C382" s="12" t="s">
        <v>38</v>
      </c>
      <c r="D382" s="12">
        <v>5</v>
      </c>
      <c r="E382" s="12">
        <v>0</v>
      </c>
      <c r="F382" s="12">
        <v>0</v>
      </c>
      <c r="G382" s="12">
        <v>0</v>
      </c>
      <c r="H382" s="12">
        <v>0</v>
      </c>
      <c r="I382" s="12"/>
      <c r="J382" s="12"/>
      <c r="K382" s="12"/>
      <c r="L382" s="12"/>
      <c r="M382" s="12"/>
    </row>
    <row r="383" spans="1:13" x14ac:dyDescent="0.2">
      <c r="A383" s="12" t="s">
        <v>35</v>
      </c>
      <c r="B383" s="12" t="s">
        <v>216</v>
      </c>
      <c r="C383" s="12" t="s">
        <v>38</v>
      </c>
      <c r="D383" s="12">
        <v>5</v>
      </c>
      <c r="E383" s="12">
        <v>0</v>
      </c>
      <c r="F383" s="12">
        <v>0</v>
      </c>
      <c r="G383" s="12">
        <v>0</v>
      </c>
      <c r="H383" s="12">
        <v>0</v>
      </c>
      <c r="I383" s="12"/>
      <c r="J383" s="12"/>
      <c r="K383" s="12"/>
      <c r="L383" s="12"/>
      <c r="M383" s="12"/>
    </row>
    <row r="384" spans="1:13" ht="16.5" thickBot="1" x14ac:dyDescent="0.3">
      <c r="A384" s="13" t="s">
        <v>36</v>
      </c>
      <c r="B384" s="13" t="s">
        <v>37</v>
      </c>
      <c r="C384" s="13" t="s">
        <v>38</v>
      </c>
      <c r="D384" s="13">
        <v>2</v>
      </c>
      <c r="E384" s="13">
        <v>0</v>
      </c>
      <c r="F384" s="13">
        <v>0</v>
      </c>
      <c r="G384" s="13">
        <f>SUM(E384:F384)</f>
        <v>0</v>
      </c>
      <c r="H384" s="13">
        <v>5</v>
      </c>
      <c r="I384" s="13"/>
      <c r="J384" s="13"/>
      <c r="K384" s="13"/>
      <c r="L384" s="13"/>
      <c r="M384" s="13"/>
    </row>
    <row r="385" spans="1:13" ht="16.5" thickTop="1" x14ac:dyDescent="0.25">
      <c r="A385" s="17"/>
      <c r="B385" s="17" t="s">
        <v>39</v>
      </c>
      <c r="C385" s="17"/>
      <c r="D385" s="17">
        <f ca="1">SUMIF(C373:C384,"ECHL",D373:D381)+SUMIF(C373:C381,"AHL",D373:D381)+SUMIF(C373:C381,"IHL",D373:D381)+SUMIF(C373:C381,"NHL",D373:D381)+SUMIF(C373:C381,"CHL",D373:D381)+SUMIF(C373:C381,"WCHL",D373:D381)+SUMIF(C373:C381,"UHL",D373:D381)+SUMIF(C373:C381,"ACHL",D373:D381)</f>
        <v>48</v>
      </c>
      <c r="E385" s="17">
        <f ca="1">SUMIF(C373:C384,"ECHL",E373:E381)+SUMIF(C373:C384,"AHL",E373:E381)+SUMIF(C373:C384,"IHL",E373:E381)+SUMIF(C373:C384,"NHL",E373:E384)+SUMIF(C373:C384,"CHL",E373:E384)+SUMIF(C373:C384,"WCHL",E373:E384)+SUMIF(C266:C372,"UHL",E373:E381)+SUMIF(C373:C384,"ACHL",E373:E384)</f>
        <v>0</v>
      </c>
      <c r="F385" s="17">
        <f>SUMIF(C373:C384,"ECHL",F373:F384)+SUMIF(C373:C384,"AHL",F373:F384)+SUMIF(C373:C384,"IHL",F373:F384)+SUMIF(C373:C384,"NHL",F373:F384)+SUMIF(C373:C384,"CHL",F373:F384)+SUMIF(C373:C384,"WCHL",F373:F384)+SUMIF(C373:C384,"UHL",F373:F384)+SUMIF(C373:C384,"ACHL",F373:F384)</f>
        <v>3</v>
      </c>
      <c r="G385" s="17">
        <f>SUMIF(C373:C384,"ECHL",G373:G384)+SUMIF(C373:C384,"AHL",G373:G384)+SUMIF(C373:C384,"IHL",G373:G384)+SUMIF(C373:C384,"NHL",G373:G384)+SUMIF(C373:C384,"CHL",G373:G384)+SUMIF(C373:C384,"WCHL",G373:G384)+SUMIF(C373:C381,"UHL",G373:G384)+SUMIF(C373:C384,"ACHL",G373:G384)</f>
        <v>3</v>
      </c>
      <c r="H385" s="17">
        <f>SUMIF(C373:C384,"ECHL",H373:H384)+SUMIF(C373:C384,"AHL",H373:H384)+SUMIF(C373:C384,"IHL",H373:H384)+SUMIF(C373:C384,"NHL",H373:H384)+SUMIF(C373:C384,"CHL",H373:H384)+SUMIF(C373:C384,"WCHL",H373:H384)+SUMIF(C373:C384,"UHL",H373:H384)+SUMIF(C373:C384,"ACHL",H373:H384)</f>
        <v>135</v>
      </c>
      <c r="I385" s="17">
        <f>SUMIF(C373:C384,"ECHL",I373:I384)+SUMIF(C373:C384,"AHL",I373:I384)+SUMIF(C373:C384,"IHL",I373:I384)+SUMIF(C373:C384,"NHL",I373:I384)+SUMIF(C373:C384,"CHL",I373:I384)+SUMIF(C373:C384,"WCHL",I373:I384)+SUMIF(C373:C384,"UHL",I373:I384)+SUMIF(C373:C384,"ACHL",I373:I384)</f>
        <v>0</v>
      </c>
      <c r="J385" s="17">
        <f>SUMIF(C373:C384,"ECHL",J373:J384)+SUMIF(C373:C384,"AHL",J373:J384)+SUMIF(C373:C384,"IHL",J373:J384)+SUMIF(C373:C384,"NHL",J373:J384)+SUMIF(C373:C384,"CHL",J373:J384)+SUMIF(C373:C384,"WCHL",J373:J384)+SUMIF(C373:C384,"UHL",J373:J384)+SUMIF(C373:C384,"ACHL",J373:J384)</f>
        <v>0</v>
      </c>
      <c r="K385" s="17">
        <f>SUMIF(C373:C384,"ECHL",J373:J384)+SUMIF(C373:C384,"AHL",J373:J384)+SUMIF(C373:C384,"IHL",J373:J384)+SUMIF(C373:C384,"NHL",J373:J384)+SUMIF(C373:C384,"CHL",J373:J384)+SUMIF(C373:C384,"WCHL",J373:J384)+SUMIF(C373:C384,"UHL",J373:J384)+SUMIF(C373:C384,"ACHL",J373:J384)</f>
        <v>0</v>
      </c>
      <c r="L385" s="17">
        <f>SUMIF(C373:C384,"ECHL",L373:L384)+SUMIF(C373:C384,"AHL",L373:L384)+SUMIF(C373:C384,"IHL",L373:L384)+SUMIF(C373:C384,"NHL",L373:L384)+SUMIF(C373:C384,"CHL",L373:L384)+SUMIF(C373:C384,"WCHL",L373:L384)+SUMIF(C373:C384,"UHL",L373:L384)+SUMIF(C373:C384,"ACHL",L373:L384)</f>
        <v>0</v>
      </c>
      <c r="M385" s="17">
        <f ca="1">SUMIF(C403:CC413,"ECHL",M403:MC413)+SUMIF(C403:CC413,"AHL",M403:MC413)+SUMIF(C373:C384,"IHL",M403:MC413)+SUMIF(C384,"NHL",M373:M384)+SUMIF(C373:C384,"CHL",M373:M384)+SUMIF(C373:C384,"WCHL",M373:M384)+SUMIF(C373:C384,"UHL",M373:M384)+SUMIF(C373:C384,"ACHL",M373:M384)</f>
        <v>8</v>
      </c>
    </row>
    <row r="386" spans="1:13" x14ac:dyDescent="0.2">
      <c r="A386" s="16"/>
      <c r="B386" s="16" t="s">
        <v>40</v>
      </c>
      <c r="C386" s="16"/>
      <c r="D386" s="16">
        <f>SUMIF(C373:C384,"NHL",D373:D384)</f>
        <v>0</v>
      </c>
      <c r="E386" s="16">
        <f>SUMIF(C373:C384,"NHL",E373:E384)</f>
        <v>0</v>
      </c>
      <c r="F386" s="16">
        <f>SUMIF(C373:C384,"NHL",F373:F384)</f>
        <v>0</v>
      </c>
      <c r="G386" s="16">
        <f>SUMIF(C373:C384,"NHL",G373:G384)</f>
        <v>0</v>
      </c>
      <c r="H386" s="16">
        <f>SUMIF(C373:C384,"NHL",H373:H384)</f>
        <v>0</v>
      </c>
      <c r="I386" s="16">
        <f>SUMIF(C373:C384,"NHL",I373:I384)</f>
        <v>0</v>
      </c>
      <c r="J386" s="16">
        <f>SUMIF(C373:C384,"NHL",J373:J384)</f>
        <v>0</v>
      </c>
      <c r="K386" s="16">
        <f>SUMIF(C373:C384,"NHL",K373:K384)</f>
        <v>0</v>
      </c>
      <c r="L386" s="16">
        <f>SUMIF(C373:C384,"NHL",L373:L384)</f>
        <v>0</v>
      </c>
      <c r="M386" s="16">
        <f>SUMIF(C373:C384,"NHL",M373:M384)</f>
        <v>0</v>
      </c>
    </row>
    <row r="387" spans="1:13" x14ac:dyDescent="0.2">
      <c r="A387" s="16"/>
      <c r="B387" s="16" t="s">
        <v>41</v>
      </c>
      <c r="C387" s="16"/>
      <c r="D387" s="16">
        <f>SUMIF(C373:C384,"ECHL",D373:D384)</f>
        <v>25</v>
      </c>
      <c r="E387" s="16">
        <f>SUMIF(C373:C384,"ECHL",E373:E384)</f>
        <v>0</v>
      </c>
      <c r="F387" s="16">
        <f ca="1">SUMIF(C266:C372,"ECHL",F373:F384)</f>
        <v>0</v>
      </c>
      <c r="G387" s="16">
        <f>SUMIF(C373:C384,"ECHL",G373:G384)</f>
        <v>2</v>
      </c>
      <c r="H387" s="16">
        <f>SUMIF(C373:C384,"ECHL",H373:H384)</f>
        <v>64</v>
      </c>
      <c r="I387" s="16">
        <f>SUMIF(C373:C384,"ECHL",I373:I384)</f>
        <v>0</v>
      </c>
      <c r="J387" s="16">
        <f>N394</f>
        <v>0</v>
      </c>
      <c r="K387" s="16">
        <f>SUMIF(C373:C384,"ECHL",K373:K384)</f>
        <v>0</v>
      </c>
      <c r="L387" s="16">
        <f>SUMIF(C373:C384,"NHL",L373:L384)</f>
        <v>0</v>
      </c>
      <c r="M387" s="16">
        <f>SUMIF(C373:C384,"ECHL",M373:M384)</f>
        <v>0</v>
      </c>
    </row>
    <row r="390" spans="1:13" ht="46.5" x14ac:dyDescent="0.7">
      <c r="A390" s="1" t="s">
        <v>217</v>
      </c>
      <c r="B390" s="4"/>
      <c r="C390" s="4"/>
      <c r="D390" s="4"/>
      <c r="E390" s="4"/>
      <c r="F390" s="4"/>
      <c r="G390" s="4"/>
      <c r="H390" s="4"/>
      <c r="I390" s="44" t="s">
        <v>218</v>
      </c>
      <c r="J390" s="4"/>
      <c r="K390" s="4"/>
      <c r="L390" s="4"/>
      <c r="M390" s="4"/>
    </row>
    <row r="391" spans="1:13" ht="18.75" x14ac:dyDescent="0.3">
      <c r="A391" s="43" t="s">
        <v>2</v>
      </c>
      <c r="B391" s="4"/>
      <c r="C391" s="5" t="s">
        <v>3</v>
      </c>
      <c r="D391" s="4"/>
      <c r="E391" s="4"/>
      <c r="F391" s="43" t="s">
        <v>83</v>
      </c>
      <c r="G391" s="4"/>
      <c r="H391" s="4"/>
      <c r="I391" s="4"/>
      <c r="J391" s="4"/>
      <c r="K391" s="4"/>
      <c r="L391" s="4"/>
      <c r="M391" s="4"/>
    </row>
    <row r="392" spans="1:13" s="45" customFormat="1" ht="18.75" x14ac:dyDescent="0.3">
      <c r="A392" s="5" t="s">
        <v>5</v>
      </c>
      <c r="B392" s="7" t="s">
        <v>219</v>
      </c>
      <c r="C392" s="5" t="s">
        <v>7</v>
      </c>
      <c r="D392" s="5"/>
      <c r="E392" s="43"/>
      <c r="F392" s="43" t="s">
        <v>220</v>
      </c>
      <c r="G392" s="43"/>
      <c r="H392" s="4"/>
      <c r="I392" s="4"/>
      <c r="J392" s="4"/>
      <c r="K392" s="4"/>
      <c r="L392" s="4"/>
      <c r="M392" s="4"/>
    </row>
    <row r="393" spans="1:13" s="45" customFormat="1" ht="18.75" x14ac:dyDescent="0.3">
      <c r="A393" s="5" t="s">
        <v>9</v>
      </c>
      <c r="B393" s="43" t="s">
        <v>55</v>
      </c>
      <c r="C393" s="5" t="s">
        <v>11</v>
      </c>
      <c r="D393" s="5"/>
      <c r="E393" s="4"/>
      <c r="F393" s="43" t="s">
        <v>87</v>
      </c>
      <c r="G393" s="43"/>
      <c r="H393" s="4"/>
      <c r="I393" s="4"/>
      <c r="J393" s="4"/>
      <c r="K393" s="4"/>
      <c r="L393" s="46"/>
      <c r="M393" s="4"/>
    </row>
    <row r="394" spans="1:13" s="45" customFormat="1" x14ac:dyDescent="0.2">
      <c r="A394" s="54" t="s">
        <v>292</v>
      </c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</row>
    <row r="395" spans="1:13" s="45" customFormat="1" x14ac:dyDescent="0.2">
      <c r="A395" s="54" t="s">
        <v>285</v>
      </c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</row>
    <row r="396" spans="1:13" s="45" customFormat="1" ht="18" customHeight="1" x14ac:dyDescent="0.2">
      <c r="A396" s="54" t="s">
        <v>286</v>
      </c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</row>
    <row r="397" spans="1:13" s="45" customFormat="1" ht="15" customHeight="1" x14ac:dyDescent="0.25">
      <c r="A397" s="62"/>
      <c r="B397" s="62"/>
      <c r="C397" s="63"/>
      <c r="D397" s="64" t="s">
        <v>13</v>
      </c>
      <c r="E397" s="65"/>
      <c r="F397" s="65"/>
      <c r="G397" s="65"/>
      <c r="H397" s="66"/>
      <c r="I397" s="67" t="s">
        <v>14</v>
      </c>
      <c r="J397" s="67"/>
      <c r="K397" s="67"/>
      <c r="L397" s="67"/>
      <c r="M397" s="64"/>
    </row>
    <row r="398" spans="1:13" s="45" customFormat="1" ht="15" customHeight="1" x14ac:dyDescent="0.25">
      <c r="A398" s="9" t="s">
        <v>15</v>
      </c>
      <c r="B398" s="10" t="s">
        <v>16</v>
      </c>
      <c r="C398" s="10" t="s">
        <v>17</v>
      </c>
      <c r="D398" s="10" t="s">
        <v>18</v>
      </c>
      <c r="E398" s="10" t="s">
        <v>19</v>
      </c>
      <c r="F398" s="10" t="s">
        <v>20</v>
      </c>
      <c r="G398" s="10" t="s">
        <v>21</v>
      </c>
      <c r="H398" s="10" t="s">
        <v>22</v>
      </c>
      <c r="I398" s="10" t="s">
        <v>18</v>
      </c>
      <c r="J398" s="10" t="s">
        <v>19</v>
      </c>
      <c r="K398" s="10" t="s">
        <v>20</v>
      </c>
      <c r="L398" s="10" t="s">
        <v>21</v>
      </c>
      <c r="M398" s="11" t="s">
        <v>22</v>
      </c>
    </row>
    <row r="399" spans="1:13" x14ac:dyDescent="0.2">
      <c r="A399" s="4" t="s">
        <v>47</v>
      </c>
      <c r="B399" s="4" t="s">
        <v>88</v>
      </c>
      <c r="C399" s="4" t="s">
        <v>25</v>
      </c>
      <c r="D399" s="4">
        <v>38</v>
      </c>
      <c r="E399" s="4">
        <v>5</v>
      </c>
      <c r="F399" s="4">
        <v>11</v>
      </c>
      <c r="G399" s="4">
        <v>16</v>
      </c>
      <c r="H399" s="4">
        <v>21</v>
      </c>
      <c r="I399" s="4">
        <v>13</v>
      </c>
      <c r="J399" s="4">
        <v>2</v>
      </c>
      <c r="K399" s="4">
        <v>8</v>
      </c>
      <c r="L399" s="4">
        <v>10</v>
      </c>
      <c r="M399" s="4">
        <v>2</v>
      </c>
    </row>
    <row r="400" spans="1:13" x14ac:dyDescent="0.2">
      <c r="A400" s="4" t="s">
        <v>48</v>
      </c>
      <c r="B400" s="4" t="s">
        <v>88</v>
      </c>
      <c r="C400" s="4" t="s">
        <v>25</v>
      </c>
      <c r="D400" s="4">
        <v>60</v>
      </c>
      <c r="E400" s="4">
        <v>17</v>
      </c>
      <c r="F400" s="4">
        <v>30</v>
      </c>
      <c r="G400" s="4">
        <v>47</v>
      </c>
      <c r="H400" s="4">
        <v>28</v>
      </c>
      <c r="I400" s="4">
        <v>3</v>
      </c>
      <c r="J400" s="4">
        <v>1</v>
      </c>
      <c r="K400" s="4">
        <v>2</v>
      </c>
      <c r="L400" s="4">
        <v>3</v>
      </c>
      <c r="M400" s="4">
        <v>0</v>
      </c>
    </row>
    <row r="401" spans="1:13" x14ac:dyDescent="0.2">
      <c r="A401" s="4" t="s">
        <v>23</v>
      </c>
      <c r="B401" s="4" t="s">
        <v>88</v>
      </c>
      <c r="C401" s="4" t="s">
        <v>25</v>
      </c>
      <c r="D401" s="4">
        <v>57</v>
      </c>
      <c r="E401" s="4">
        <v>35</v>
      </c>
      <c r="F401" s="4">
        <v>47</v>
      </c>
      <c r="G401" s="4">
        <v>82</v>
      </c>
      <c r="H401" s="4">
        <v>53</v>
      </c>
      <c r="I401" s="12">
        <v>8</v>
      </c>
      <c r="J401" s="12">
        <v>4</v>
      </c>
      <c r="K401" s="12">
        <v>7</v>
      </c>
      <c r="L401" s="12">
        <v>11</v>
      </c>
      <c r="M401" s="12">
        <v>6</v>
      </c>
    </row>
    <row r="402" spans="1:13" x14ac:dyDescent="0.2">
      <c r="A402" s="4" t="s">
        <v>27</v>
      </c>
      <c r="B402" s="4" t="s">
        <v>221</v>
      </c>
      <c r="C402" s="4" t="s">
        <v>78</v>
      </c>
      <c r="D402" s="4">
        <v>39</v>
      </c>
      <c r="E402" s="4">
        <v>14</v>
      </c>
      <c r="F402" s="4">
        <v>11</v>
      </c>
      <c r="G402" s="4">
        <v>25</v>
      </c>
      <c r="H402" s="4">
        <v>10</v>
      </c>
      <c r="I402" s="12"/>
      <c r="J402" s="12"/>
      <c r="K402" s="12"/>
      <c r="L402" s="12"/>
      <c r="M402" s="12"/>
    </row>
    <row r="403" spans="1:13" x14ac:dyDescent="0.2">
      <c r="A403" s="4" t="s">
        <v>29</v>
      </c>
      <c r="B403" s="4" t="s">
        <v>221</v>
      </c>
      <c r="C403" s="4" t="s">
        <v>78</v>
      </c>
      <c r="D403" s="4">
        <v>38</v>
      </c>
      <c r="E403" s="4">
        <v>17</v>
      </c>
      <c r="F403" s="4">
        <v>23</v>
      </c>
      <c r="G403" s="4">
        <v>40</v>
      </c>
      <c r="H403" s="4">
        <v>14</v>
      </c>
      <c r="I403" s="12"/>
      <c r="J403" s="12"/>
      <c r="K403" s="12"/>
      <c r="L403" s="12"/>
      <c r="M403" s="12"/>
    </row>
    <row r="404" spans="1:13" x14ac:dyDescent="0.2">
      <c r="A404" s="4" t="s">
        <v>32</v>
      </c>
      <c r="B404" s="4" t="s">
        <v>221</v>
      </c>
      <c r="C404" s="4" t="s">
        <v>78</v>
      </c>
      <c r="D404" s="4">
        <v>37</v>
      </c>
      <c r="E404" s="4">
        <v>16</v>
      </c>
      <c r="F404" s="4">
        <v>18</v>
      </c>
      <c r="G404" s="4">
        <v>34</v>
      </c>
      <c r="H404" s="4">
        <v>8</v>
      </c>
      <c r="I404" s="12"/>
      <c r="J404" s="12"/>
      <c r="K404" s="12"/>
      <c r="L404" s="12"/>
      <c r="M404" s="12"/>
    </row>
    <row r="405" spans="1:13" x14ac:dyDescent="0.2">
      <c r="A405" s="4" t="s">
        <v>33</v>
      </c>
      <c r="B405" s="4" t="s">
        <v>90</v>
      </c>
      <c r="C405" s="4" t="s">
        <v>38</v>
      </c>
      <c r="D405" s="4">
        <v>71</v>
      </c>
      <c r="E405" s="4">
        <v>22</v>
      </c>
      <c r="F405" s="4">
        <v>35</v>
      </c>
      <c r="G405" s="4">
        <v>57</v>
      </c>
      <c r="H405" s="4">
        <v>8</v>
      </c>
      <c r="I405" s="12">
        <v>4</v>
      </c>
      <c r="J405" s="12">
        <v>0</v>
      </c>
      <c r="K405" s="12">
        <v>1</v>
      </c>
      <c r="L405" s="12">
        <v>1</v>
      </c>
      <c r="M405" s="12">
        <v>0</v>
      </c>
    </row>
    <row r="406" spans="1:13" x14ac:dyDescent="0.2">
      <c r="A406" s="12" t="s">
        <v>35</v>
      </c>
      <c r="B406" s="12" t="s">
        <v>222</v>
      </c>
      <c r="C406" s="12" t="s">
        <v>81</v>
      </c>
      <c r="D406" s="12">
        <v>11</v>
      </c>
      <c r="E406" s="12">
        <v>2</v>
      </c>
      <c r="F406" s="12">
        <v>4</v>
      </c>
      <c r="G406" s="12">
        <v>6</v>
      </c>
      <c r="H406" s="12">
        <v>8</v>
      </c>
      <c r="I406" s="12"/>
      <c r="J406" s="12"/>
      <c r="K406" s="12"/>
      <c r="L406" s="12"/>
      <c r="M406" s="12"/>
    </row>
    <row r="407" spans="1:13" x14ac:dyDescent="0.2">
      <c r="A407" s="12" t="s">
        <v>35</v>
      </c>
      <c r="B407" s="12" t="s">
        <v>90</v>
      </c>
      <c r="C407" s="12" t="s">
        <v>38</v>
      </c>
      <c r="D407" s="12">
        <v>68</v>
      </c>
      <c r="E407" s="12">
        <v>28</v>
      </c>
      <c r="F407" s="12">
        <v>32</v>
      </c>
      <c r="G407" s="12">
        <v>60</v>
      </c>
      <c r="H407" s="12">
        <v>8</v>
      </c>
      <c r="I407" s="12">
        <v>19</v>
      </c>
      <c r="J407" s="12">
        <v>10</v>
      </c>
      <c r="K407" s="12">
        <v>8</v>
      </c>
      <c r="L407" s="12">
        <v>18</v>
      </c>
      <c r="M407" s="12">
        <v>8</v>
      </c>
    </row>
    <row r="408" spans="1:13" ht="16.5" thickBot="1" x14ac:dyDescent="0.3">
      <c r="A408" s="13" t="s">
        <v>36</v>
      </c>
      <c r="B408" s="13" t="s">
        <v>37</v>
      </c>
      <c r="C408" s="13" t="s">
        <v>38</v>
      </c>
      <c r="D408" s="13">
        <v>3</v>
      </c>
      <c r="E408" s="13">
        <v>0</v>
      </c>
      <c r="F408" s="13">
        <v>0</v>
      </c>
      <c r="G408" s="13">
        <f>SUM(E408:F408)</f>
        <v>0</v>
      </c>
      <c r="H408" s="13">
        <v>0</v>
      </c>
      <c r="I408" s="13"/>
      <c r="J408" s="13"/>
      <c r="K408" s="13"/>
      <c r="L408" s="13"/>
      <c r="M408" s="13"/>
    </row>
    <row r="409" spans="1:13" ht="16.5" thickTop="1" x14ac:dyDescent="0.25">
      <c r="A409" s="17"/>
      <c r="B409" s="17" t="s">
        <v>39</v>
      </c>
      <c r="C409" s="17"/>
      <c r="D409" s="17">
        <f ca="1">SUMIF(C399:C408,"ECHL",D399:D405)+SUMIF(C399:C405,"AHL",D399:D405)+SUMIF(C399:C405,"IHL",D399:D405)+SUMIF(C399:C405,"NHL",D399:D405)+SUMIF(C399:C405,"CHL",D399:D405)+SUMIF(C399:C405,"WCHL",D399:D405)+SUMIF(C399:C405,"UHL",D399:D405)+SUMIF(C399:C405,"ACHL",D399:D405)</f>
        <v>142</v>
      </c>
      <c r="E409" s="17">
        <f ca="1">SUMIF(C399:C408,"ECHL",E399:E405)+SUMIF(C399:C408,"AHL",E399:E405)+SUMIF(C399:C408,"IHL",E399:E405)+SUMIF(C399:C408,"NHL",E399:E408)+SUMIF(C399:C408,"CHL",E399:E408)+SUMIF(C399:C408,"WCHL",E399:E408)+SUMIF(C289:C398,"UHL",E399:E405)+SUMIF(C399:C408,"ACHL",E399:E408)</f>
        <v>50</v>
      </c>
      <c r="F409" s="17">
        <f>SUMIF(C399:C408,"ECHL",F399:F408)+SUMIF(C399:C408,"AHL",F399:F408)+SUMIF(C399:C408,"IHL",F399:F408)+SUMIF(C399:C408,"NHL",F399:F408)+SUMIF(C399:C408,"CHL",F399:F408)+SUMIF(C399:C408,"WCHL",F399:F408)+SUMIF(C399:C408,"UHL",F399:F408)+SUMIF(C399:C408,"ACHL",F399:F408)</f>
        <v>67</v>
      </c>
      <c r="G409" s="17">
        <f>SUMIF(C399:C408,"ECHL",G399:G408)+SUMIF(C399:C408,"AHL",G399:G408)+SUMIF(C399:C408,"IHL",G399:G408)+SUMIF(C399:C408,"NHL",G399:G408)+SUMIF(C399:C408,"CHL",G399:G408)+SUMIF(C399:C408,"WCHL",G399:G408)+SUMIF(C399:C405,"UHL",G399:G408)+SUMIF(C399:C408,"ACHL",G399:G408)</f>
        <v>117</v>
      </c>
      <c r="H409" s="17">
        <f>SUMIF(C399:C408,"ECHL",H399:H408)+SUMIF(C399:C408,"AHL",H399:H408)+SUMIF(C399:C408,"IHL",H399:H408)+SUMIF(C399:C408,"NHL",H399:H408)+SUMIF(C399:C408,"CHL",H399:H408)+SUMIF(C399:C408,"WCHL",H399:H408)+SUMIF(C399:C408,"UHL",H399:H408)+SUMIF(C399:C408,"ACHL",H399:H408)</f>
        <v>16</v>
      </c>
      <c r="I409" s="17">
        <f>SUMIF(C399:C408,"ECHL",I399:I408)+SUMIF(C399:C408,"AHL",I399:I408)+SUMIF(C399:C408,"IHL",I399:I408)+SUMIF(C399:C408,"NHL",I399:I408)+SUMIF(C399:C408,"CHL",I399:I408)+SUMIF(C399:C408,"WCHL",I399:I408)+SUMIF(C399:C408,"UHL",I399:I408)+SUMIF(C399:C408,"ACHL",I399:I408)</f>
        <v>23</v>
      </c>
      <c r="J409" s="17">
        <f>SUMIF(C399:C408,"ECHL",J399:J408)+SUMIF(C399:C408,"AHL",J399:J408)+SUMIF(C399:C408,"IHL",J399:J408)+SUMIF(C399:C408,"NHL",J399:J408)+SUMIF(C399:C408,"CHL",J399:J408)+SUMIF(C399:C408,"WCHL",J399:J408)+SUMIF(C399:C408,"UHL",J399:J408)+SUMIF(C399:C408,"ACHL",J399:J408)</f>
        <v>10</v>
      </c>
      <c r="K409" s="17">
        <f>SUMIF(C399:C408,"ECHL",J399:J408)+SUMIF(C399:C408,"AHL",J399:J408)+SUMIF(C399:C408,"IHL",J399:J408)+SUMIF(C399:C408,"NHL",J399:J408)+SUMIF(C399:C408,"CHL",J399:J408)+SUMIF(C399:C408,"WCHL",J399:J408)+SUMIF(C399:C408,"UHL",J399:J408)+SUMIF(C399:C408,"ACHL",J399:J408)</f>
        <v>10</v>
      </c>
      <c r="L409" s="17">
        <f>SUMIF(C399:C408,"ECHL",L399:L408)+SUMIF(C399:C408,"AHL",L399:L408)+SUMIF(C399:C408,"IHL",L399:L408)+SUMIF(C399:C408,"NHL",L399:L408)+SUMIF(C399:C408,"CHL",L399:L408)+SUMIF(C399:C408,"WCHL",L399:L408)+SUMIF(C399:C408,"UHL",L399:L408)+SUMIF(C399:C408,"ACHL",L399:L408)</f>
        <v>19</v>
      </c>
      <c r="M409" s="17">
        <f>SUMIF(C399:C408,"ECHL",M399:M408)+SUMIF(C399:C408,"AHL",M399:M408)+SUMIF(C399:C408,"IHL",M399:M408)+SUMIF(C399:C408,"NHL",M399:M408)+SUMIF(C399:C408,"CHL",M399:M408)+SUMIF(C399:C408,"WCHL",M399:M408)+SUMIF(C399:C408,"UHL",M399:M408)+SUMIF(C399:C408,"ACHL",M399:M408)</f>
        <v>8</v>
      </c>
    </row>
    <row r="410" spans="1:13" x14ac:dyDescent="0.2">
      <c r="A410" s="16"/>
      <c r="B410" s="16" t="s">
        <v>40</v>
      </c>
      <c r="C410" s="16"/>
      <c r="D410" s="16">
        <f>SUMIF(C399:C408,"NHL",D399:D408)</f>
        <v>0</v>
      </c>
      <c r="E410" s="16">
        <f>SUMIF(C399:C408,"NHL",E399:E408)</f>
        <v>0</v>
      </c>
      <c r="F410" s="16">
        <f>SUMIF(C399:C408,"NHL",F399:F408)</f>
        <v>0</v>
      </c>
      <c r="G410" s="16">
        <f>SUMIF(C399:C408,"NHL",G399:G408)</f>
        <v>0</v>
      </c>
      <c r="H410" s="16">
        <f>SUMIF(C399:C408,"NHL",H399:H408)</f>
        <v>0</v>
      </c>
      <c r="I410" s="16">
        <f>SUMIF(C399:C408,"NHL",I399:I408)</f>
        <v>0</v>
      </c>
      <c r="J410" s="16">
        <f>SUMIF(C399:C408,"NHL",J399:J408)</f>
        <v>0</v>
      </c>
      <c r="K410" s="16">
        <f>SUMIF(C399:C408,"NHL",K399:K408)</f>
        <v>0</v>
      </c>
      <c r="L410" s="16">
        <f>SUMIF(C399:C408,"NHL",L399:L408)</f>
        <v>0</v>
      </c>
      <c r="M410" s="16">
        <f>SUMIF(C399:C408,"NHL",M399:M408)</f>
        <v>0</v>
      </c>
    </row>
    <row r="411" spans="1:13" x14ac:dyDescent="0.2">
      <c r="A411" s="16"/>
      <c r="B411" s="16" t="s">
        <v>41</v>
      </c>
      <c r="C411" s="16"/>
      <c r="D411" s="16">
        <f>SUMIF(C399:C408,"ECHL",D399:D408)</f>
        <v>142</v>
      </c>
      <c r="E411" s="16">
        <f>SUMIF(C399:C408,"ECHL",E399:E408)</f>
        <v>50</v>
      </c>
      <c r="F411" s="16">
        <f ca="1">SUMIF(C289:C398,"ECHL",F399:F408)</f>
        <v>68</v>
      </c>
      <c r="G411" s="16">
        <f>SUMIF(C399:C408,"ECHL",G399:G408)</f>
        <v>117</v>
      </c>
      <c r="H411" s="16">
        <f>SUMIF(C399:C408,"ECHL",H399:H408)</f>
        <v>16</v>
      </c>
      <c r="I411" s="16">
        <f>SUMIF(C399:C408,"ECHL",I399:I408)</f>
        <v>23</v>
      </c>
      <c r="J411" s="16">
        <f>N420</f>
        <v>0</v>
      </c>
      <c r="K411" s="16">
        <f>SUMIF(C399:C408,"ECHL",K399:K408)</f>
        <v>9</v>
      </c>
      <c r="L411" s="16">
        <f>SUMIF(C399:C408,"NHL",L399:L408)</f>
        <v>0</v>
      </c>
      <c r="M411" s="16">
        <f>SUMIF(C399:C408,"ECHL",M399:M408)</f>
        <v>8</v>
      </c>
    </row>
    <row r="414" spans="1:13" ht="46.5" x14ac:dyDescent="0.7">
      <c r="A414" s="18" t="s">
        <v>287</v>
      </c>
      <c r="I414" s="19" t="s">
        <v>288</v>
      </c>
    </row>
    <row r="415" spans="1:13" ht="18.75" x14ac:dyDescent="0.3">
      <c r="A415" s="6" t="s">
        <v>225</v>
      </c>
      <c r="C415" s="20" t="s">
        <v>226</v>
      </c>
      <c r="F415" s="6" t="s">
        <v>146</v>
      </c>
    </row>
    <row r="416" spans="1:13" ht="18.75" x14ac:dyDescent="0.3">
      <c r="A416" s="20" t="s">
        <v>5</v>
      </c>
      <c r="B416" s="21" t="s">
        <v>289</v>
      </c>
      <c r="C416" s="20" t="s">
        <v>7</v>
      </c>
      <c r="D416" s="20"/>
      <c r="E416" s="6"/>
      <c r="F416" s="6" t="s">
        <v>290</v>
      </c>
      <c r="G416" s="6"/>
    </row>
    <row r="417" spans="1:13" ht="18.75" x14ac:dyDescent="0.3">
      <c r="A417" s="20" t="s">
        <v>9</v>
      </c>
      <c r="B417" s="6" t="s">
        <v>72</v>
      </c>
      <c r="C417" s="20" t="s">
        <v>11</v>
      </c>
      <c r="D417" s="20"/>
      <c r="F417" s="6" t="s">
        <v>127</v>
      </c>
      <c r="G417" s="6"/>
      <c r="L417" s="22"/>
    </row>
    <row r="418" spans="1:13" s="45" customFormat="1" ht="31.5" customHeight="1" x14ac:dyDescent="0.2">
      <c r="A418" s="68" t="s">
        <v>293</v>
      </c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</row>
    <row r="419" spans="1:13" s="45" customFormat="1" ht="60.75" customHeight="1" x14ac:dyDescent="0.2">
      <c r="A419" s="69" t="s">
        <v>294</v>
      </c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</row>
    <row r="420" spans="1:13" s="45" customFormat="1" x14ac:dyDescent="0.2">
      <c r="A420" s="70" t="s">
        <v>295</v>
      </c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</row>
    <row r="421" spans="1:13" s="45" customFormat="1" ht="15" customHeight="1" x14ac:dyDescent="0.25">
      <c r="A421" s="23"/>
      <c r="B421" s="24"/>
      <c r="C421" s="25"/>
      <c r="D421" s="71" t="s">
        <v>13</v>
      </c>
      <c r="E421" s="72"/>
      <c r="F421" s="72"/>
      <c r="G421" s="72"/>
      <c r="H421" s="72"/>
      <c r="I421" s="72"/>
      <c r="J421" s="72"/>
      <c r="K421" s="72"/>
      <c r="L421" s="72"/>
      <c r="M421" s="72"/>
    </row>
    <row r="422" spans="1:13" s="45" customFormat="1" ht="15" customHeight="1" x14ac:dyDescent="0.25">
      <c r="A422" s="26" t="s">
        <v>15</v>
      </c>
      <c r="B422" s="26" t="s">
        <v>16</v>
      </c>
      <c r="C422" s="26" t="s">
        <v>17</v>
      </c>
      <c r="D422" s="26" t="s">
        <v>18</v>
      </c>
      <c r="E422" s="26" t="s">
        <v>227</v>
      </c>
      <c r="F422" s="26" t="s">
        <v>228</v>
      </c>
      <c r="G422" s="26" t="s">
        <v>229</v>
      </c>
      <c r="H422" s="26" t="s">
        <v>230</v>
      </c>
      <c r="I422" s="26" t="s">
        <v>231</v>
      </c>
      <c r="J422" s="26" t="s">
        <v>232</v>
      </c>
      <c r="K422" s="26" t="s">
        <v>233</v>
      </c>
      <c r="L422" s="26" t="s">
        <v>234</v>
      </c>
      <c r="M422" s="26" t="s">
        <v>235</v>
      </c>
    </row>
    <row r="423" spans="1:13" s="45" customFormat="1" ht="15" customHeight="1" x14ac:dyDescent="0.25">
      <c r="A423" s="47" t="s">
        <v>48</v>
      </c>
      <c r="B423" s="47" t="s">
        <v>141</v>
      </c>
      <c r="C423" s="47" t="s">
        <v>25</v>
      </c>
      <c r="D423" s="35">
        <v>32</v>
      </c>
      <c r="E423" s="35">
        <v>1523</v>
      </c>
      <c r="F423" s="35">
        <v>102</v>
      </c>
      <c r="G423" s="35">
        <v>0</v>
      </c>
      <c r="H423" s="36">
        <v>4.0199999999999996</v>
      </c>
      <c r="I423" s="35">
        <v>5</v>
      </c>
      <c r="J423" s="35">
        <v>18</v>
      </c>
      <c r="K423" s="35">
        <v>0</v>
      </c>
      <c r="L423" s="35">
        <v>943</v>
      </c>
      <c r="M423" s="37">
        <v>0.90200000000000002</v>
      </c>
    </row>
    <row r="424" spans="1:13" s="45" customFormat="1" ht="15" customHeight="1" x14ac:dyDescent="0.25">
      <c r="A424" s="47" t="s">
        <v>23</v>
      </c>
      <c r="B424" s="47" t="s">
        <v>291</v>
      </c>
      <c r="C424" s="47" t="s">
        <v>108</v>
      </c>
      <c r="D424" s="35">
        <v>25</v>
      </c>
      <c r="E424" s="35">
        <v>1450</v>
      </c>
      <c r="F424" s="35">
        <v>75</v>
      </c>
      <c r="G424" s="35">
        <v>0</v>
      </c>
      <c r="H424" s="36">
        <v>3.1</v>
      </c>
      <c r="I424" s="35">
        <v>17</v>
      </c>
      <c r="J424" s="35">
        <v>4</v>
      </c>
      <c r="K424" s="35">
        <v>1</v>
      </c>
      <c r="L424" s="35">
        <v>674</v>
      </c>
      <c r="M424" s="37">
        <v>0.9</v>
      </c>
    </row>
    <row r="425" spans="1:13" x14ac:dyDescent="0.2">
      <c r="A425" s="47" t="s">
        <v>27</v>
      </c>
      <c r="B425" s="47" t="s">
        <v>291</v>
      </c>
      <c r="C425" s="47" t="s">
        <v>108</v>
      </c>
      <c r="D425" s="35">
        <v>54</v>
      </c>
      <c r="E425" s="35">
        <v>3088</v>
      </c>
      <c r="F425" s="35">
        <v>171</v>
      </c>
      <c r="G425" s="35">
        <v>1</v>
      </c>
      <c r="H425" s="36">
        <v>3.32</v>
      </c>
      <c r="I425" s="35">
        <v>30</v>
      </c>
      <c r="J425" s="35">
        <v>19</v>
      </c>
      <c r="K425" s="35">
        <v>5</v>
      </c>
      <c r="L425" s="35">
        <v>1608</v>
      </c>
      <c r="M425" s="37">
        <v>0.90400000000000003</v>
      </c>
    </row>
    <row r="426" spans="1:13" x14ac:dyDescent="0.2">
      <c r="A426" s="47" t="s">
        <v>29</v>
      </c>
      <c r="B426" s="47" t="s">
        <v>291</v>
      </c>
      <c r="C426" s="47" t="s">
        <v>108</v>
      </c>
      <c r="D426" s="35">
        <v>62</v>
      </c>
      <c r="E426" s="35">
        <v>3698</v>
      </c>
      <c r="F426" s="35">
        <v>152</v>
      </c>
      <c r="G426" s="35">
        <v>6</v>
      </c>
      <c r="H426" s="36">
        <v>2.4700000000000002</v>
      </c>
      <c r="I426" s="35">
        <v>46</v>
      </c>
      <c r="J426" s="35">
        <v>15</v>
      </c>
      <c r="K426" s="35">
        <v>1</v>
      </c>
      <c r="L426" s="35">
        <v>1862</v>
      </c>
      <c r="M426" s="37">
        <v>0.92500000000000004</v>
      </c>
    </row>
    <row r="427" spans="1:13" x14ac:dyDescent="0.2">
      <c r="A427" s="47" t="s">
        <v>32</v>
      </c>
      <c r="B427" s="47" t="s">
        <v>215</v>
      </c>
      <c r="C427" s="47" t="s">
        <v>38</v>
      </c>
      <c r="D427" s="35">
        <v>29</v>
      </c>
      <c r="E427" s="35">
        <v>1694</v>
      </c>
      <c r="F427" s="35">
        <v>72</v>
      </c>
      <c r="G427" s="35">
        <v>2</v>
      </c>
      <c r="H427" s="36">
        <v>2.5499999999999998</v>
      </c>
      <c r="I427" s="35">
        <v>17</v>
      </c>
      <c r="J427" s="35">
        <v>10</v>
      </c>
      <c r="K427" s="35">
        <v>2</v>
      </c>
      <c r="L427" s="35">
        <v>798</v>
      </c>
      <c r="M427" s="37">
        <v>0.91700000000000004</v>
      </c>
    </row>
    <row r="428" spans="1:13" x14ac:dyDescent="0.2">
      <c r="A428" s="47" t="s">
        <v>33</v>
      </c>
      <c r="B428" s="47" t="s">
        <v>204</v>
      </c>
      <c r="C428" s="47" t="s">
        <v>110</v>
      </c>
      <c r="D428" s="35">
        <v>28</v>
      </c>
      <c r="E428" s="35">
        <v>1473</v>
      </c>
      <c r="F428" s="35">
        <v>75</v>
      </c>
      <c r="G428" s="35">
        <v>1</v>
      </c>
      <c r="H428" s="36">
        <v>3.05</v>
      </c>
      <c r="I428" s="35">
        <v>12</v>
      </c>
      <c r="J428" s="35">
        <v>13</v>
      </c>
      <c r="K428" s="35">
        <v>1</v>
      </c>
      <c r="L428" s="35">
        <v>695</v>
      </c>
      <c r="M428" s="37">
        <v>0.90300000000000002</v>
      </c>
    </row>
    <row r="429" spans="1:13" x14ac:dyDescent="0.2">
      <c r="A429" s="47" t="s">
        <v>33</v>
      </c>
      <c r="B429" s="47" t="s">
        <v>215</v>
      </c>
      <c r="C429" s="47" t="s">
        <v>38</v>
      </c>
      <c r="D429" s="35">
        <v>12</v>
      </c>
      <c r="E429" s="35">
        <v>724</v>
      </c>
      <c r="F429" s="35">
        <v>27</v>
      </c>
      <c r="G429" s="35">
        <v>1</v>
      </c>
      <c r="H429" s="36">
        <v>2.2400000000000002</v>
      </c>
      <c r="I429" s="35">
        <v>5</v>
      </c>
      <c r="J429" s="35">
        <v>6</v>
      </c>
      <c r="K429" s="35">
        <v>1</v>
      </c>
      <c r="L429" s="35">
        <v>327</v>
      </c>
      <c r="M429" s="37">
        <v>0.92400000000000004</v>
      </c>
    </row>
    <row r="430" spans="1:13" x14ac:dyDescent="0.2">
      <c r="A430" s="47" t="s">
        <v>35</v>
      </c>
      <c r="B430" s="47" t="s">
        <v>204</v>
      </c>
      <c r="C430" s="47" t="s">
        <v>110</v>
      </c>
      <c r="D430" s="35">
        <v>37</v>
      </c>
      <c r="E430" s="35">
        <v>2081</v>
      </c>
      <c r="F430" s="35">
        <v>98</v>
      </c>
      <c r="G430" s="35">
        <v>2</v>
      </c>
      <c r="H430" s="36">
        <v>2.83</v>
      </c>
      <c r="I430" s="35">
        <v>19</v>
      </c>
      <c r="J430" s="35">
        <v>9</v>
      </c>
      <c r="K430" s="35">
        <v>4</v>
      </c>
      <c r="L430" s="35">
        <v>885</v>
      </c>
      <c r="M430" s="37">
        <v>0.9</v>
      </c>
    </row>
    <row r="431" spans="1:13" ht="16.5" thickBot="1" x14ac:dyDescent="0.3">
      <c r="A431" s="32" t="s">
        <v>36</v>
      </c>
      <c r="B431" s="32" t="s">
        <v>37</v>
      </c>
      <c r="C431" s="32" t="s">
        <v>38</v>
      </c>
      <c r="D431" s="32">
        <v>2</v>
      </c>
      <c r="E431" s="32">
        <v>118</v>
      </c>
      <c r="F431" s="32">
        <v>5</v>
      </c>
      <c r="G431" s="32">
        <v>0</v>
      </c>
      <c r="H431" s="33">
        <f>Table7[[#This Row],[GA]]/Table7[[#This Row],[Min]]*60</f>
        <v>2.5423728813559321</v>
      </c>
      <c r="I431" s="32">
        <v>1</v>
      </c>
      <c r="J431" s="32">
        <v>1</v>
      </c>
      <c r="K431" s="32">
        <v>0</v>
      </c>
      <c r="L431" s="32">
        <v>43</v>
      </c>
      <c r="M431" s="34">
        <f>Table7[[#This Row],[SVS]]/(Table7[[#This Row],[GA]]+Table7[[#This Row],[SVS]])</f>
        <v>0.89583333333333337</v>
      </c>
    </row>
    <row r="432" spans="1:13" ht="16.5" thickTop="1" x14ac:dyDescent="0.25">
      <c r="A432" s="29"/>
      <c r="B432" s="29" t="s">
        <v>39</v>
      </c>
      <c r="C432" s="29"/>
      <c r="D432" s="29">
        <f>SUMIF(C423:C431,"ECHL",D423:D431)+SUMIF(C423:C431,"AHL",D423:D431)+SUMIF(C423:C431,"IHL",D423:D431)+SUMIF(C423:C431,"NHL",D423:D431)+SUMIF(C423:C431,"CHL",D423:D431)+SUMIF(C423:C431,"WCHL",D423:D431)+SUMIF(C423:C431,"UHL",D423:D431)+SUMIF(C423:C431,"ACHL",D423:D431)</f>
        <v>108</v>
      </c>
      <c r="E432" s="29">
        <f>SUMIF(C423:C431,"ECHL",E423:E431)+SUMIF(C423:C431,"AHL",E423:E431)+SUMIF(C423:C431,"IHL",E423:E431)+SUMIF(C423:C431,"NHL",E423:E431)+SUMIF(C423:C431,"CHL",E423:E431)+SUMIF(C423:C431,"WCHL",E423:E431)+SUMIF(C423:C431,"UHL",E423:E431)+SUMIF(C423:C431,"ACHL",E423:E431)</f>
        <v>6090</v>
      </c>
      <c r="F432" s="29">
        <f>SUMIF(C423:C431,"ECHL",F423:F431)+SUMIF(C423:C431,"AHL",F423:F431)+SUMIF(C423:C431,"IHL",F423:F431)+SUMIF(C423:C431,"NHL",F423:F431)+SUMIF(C423:C431,"CHL",F423:F431)+SUMIF(C423:C431,"WCHL",F423:F431)+SUMIF(C423:C431,"UHL",F423:F431)+SUMIF(C423:C431,"ACHL",F423:F431)</f>
        <v>277</v>
      </c>
      <c r="G432" s="29">
        <f>SUMIF(C423:C431,"ECHL",G423:G431)+SUMIF(C423:C431,"AHL",G423:G431)+SUMIF(C423:C431,"IHL",G423:G431)+SUMIF(C423:C431,"NHL",G423:G431)+SUMIF(C423:C431,"CHL",G423:G431)+SUMIF(C423:C431,"WCHL",G423:G431)+SUMIF(C423:C431,"UHL",G423:G431)+SUMIF(C423:C431,"ACHL",G423:G431)</f>
        <v>6</v>
      </c>
      <c r="H432" s="30">
        <f>Table7[[#This Row],[GA]]/Table7[[#This Row],[Min]]*60</f>
        <v>2.729064039408867</v>
      </c>
      <c r="I432" s="29">
        <f>SUMIF(C423:C431,"ECHL",I423:I431)+SUMIF(C423:C431,"AHL",I423:I431)+SUMIF(C423:C431,"IHL",I423:I431)+SUMIF(C423:C431,"NHL",I423:I431)+SUMIF(C423:C431,"CHL",I423:I431)+SUMIF(C423:C431,"WCHL",I423:I431)+SUMIF(C423:C431,"UHL",I423:I431)+SUMIF(C423:C431,"ACHL",I423:I431)</f>
        <v>54</v>
      </c>
      <c r="J432" s="29">
        <f>SUMIF(C423:C431,"ECHL",J423:J431)+SUMIF(C423:C431,"AHL",J423:J431)+SUMIF(C423:C431,"IHL",J423:J431)+SUMIF(C423:C431,"NHL",J423:J431)+SUMIF(C423:C431,"CHL",J423:J431)+SUMIF(C423:C431,"WCHL",J423:J431)+SUMIF(C423:C431,"UHL",J423:J431)+SUMIF(C423:C431,"ACHL",J423:J431)</f>
        <v>39</v>
      </c>
      <c r="K432" s="29">
        <f>SUMIF(C423:C431,"ECHL",K423:K431)+SUMIF(C423:C431,"AHL",K423:K431)+SUMIF(C423:C431,"IHL",K423:K431)+SUMIF(C423:C431,"NHL",K423:K431)+SUMIF(C423:C431,"CHL",K423:K431)+SUMIF(C423:C431,"WCHL",K423:K431)+SUMIF(C423:C431,"UHL",K423:K431)+SUMIF(C423:C431,"ACHL",K423:K431)</f>
        <v>8</v>
      </c>
      <c r="L432" s="29">
        <f>SUMIF(C423:C431,"ECHL",L423:L431)+SUMIF(C423:C431,"AHL",L423:L431)+SUMIF(C423:C431,"IHL",L423:L431)+SUMIF(C423:C431,"NHL",L423:L431)+SUMIF(C423:C431,"CHL",L423:L431)+SUMIF(C423:C431,"WCHL",L423:L431)+SUMIF(C423:C431,"UHL",L423:L431)+SUMIF(C423:C431,"ACHL",L423:L431)</f>
        <v>2748</v>
      </c>
      <c r="M432" s="31">
        <f>(Table7[[#This Row],[SVS]]/(Table7[[#This Row],[GA]]+Table7[[#This Row],[SVS]]))</f>
        <v>0.90842975206611565</v>
      </c>
    </row>
    <row r="433" spans="1:13" x14ac:dyDescent="0.2">
      <c r="A433" s="29"/>
      <c r="B433" s="29" t="s">
        <v>40</v>
      </c>
      <c r="C433" s="29"/>
      <c r="D433" s="29">
        <f>SUMIF(C423:C431,"NHL",D423:D431)</f>
        <v>0</v>
      </c>
      <c r="E433" s="29">
        <f>SUMIF(C423:C431,"NHL",E423:E431)</f>
        <v>0</v>
      </c>
      <c r="F433" s="29">
        <f>SUMIF(C423:C431,"NHL",F423:F431)</f>
        <v>0</v>
      </c>
      <c r="G433" s="29">
        <f>SUMIF(C423:C431,"NHL",G423:G431)</f>
        <v>0</v>
      </c>
      <c r="H433" s="30">
        <v>0</v>
      </c>
      <c r="I433" s="29">
        <f>SUMIF(C423:C431,"NHL",I423:I431)</f>
        <v>0</v>
      </c>
      <c r="J433" s="29">
        <f>SUMIF(C423:C431,"NHL",J423:J431)</f>
        <v>0</v>
      </c>
      <c r="K433" s="29">
        <f>SUMIF(C423:C431,"NHL",K423:K431)</f>
        <v>0</v>
      </c>
      <c r="L433" s="29">
        <f>SUMIF(C423:C431,"NHL",L423:L431)</f>
        <v>0</v>
      </c>
      <c r="M433" s="31">
        <v>0</v>
      </c>
    </row>
    <row r="434" spans="1:13" x14ac:dyDescent="0.2">
      <c r="A434" s="29"/>
      <c r="B434" s="29" t="s">
        <v>41</v>
      </c>
      <c r="C434" s="29"/>
      <c r="D434" s="29">
        <f>SUMIF(C423:C431,"ECHL",D423:D431)</f>
        <v>43</v>
      </c>
      <c r="E434" s="29">
        <f>SUMIF(C423:C431,"ECHL",E423:E431)</f>
        <v>2536</v>
      </c>
      <c r="F434" s="29">
        <f>SUMIF(C423:C431,"ECHL",F423:F431)</f>
        <v>104</v>
      </c>
      <c r="G434" s="29">
        <f>SUMIF(C423:C431,"ECHL",G423:G431)</f>
        <v>3</v>
      </c>
      <c r="H434" s="30">
        <f>Table7[[#This Row],[GA]]/Table7[[#This Row],[Min]]*60</f>
        <v>2.4605678233438488</v>
      </c>
      <c r="I434" s="29">
        <f>SUMIF(C423:C431,"ECHL",I423:I431)</f>
        <v>23</v>
      </c>
      <c r="J434" s="29">
        <f>SUMIF(C423:C431,"ECHL",J423:J431)</f>
        <v>17</v>
      </c>
      <c r="K434" s="29">
        <f>SUMIF(C423:C431,"ECHL",K423:K431)</f>
        <v>3</v>
      </c>
      <c r="L434" s="29">
        <f>SUMIF(C423:C431,"ECHL",L423:L431)</f>
        <v>1168</v>
      </c>
      <c r="M434" s="31">
        <f>(Table7[[#This Row],[SVS]]/(Table7[[#This Row],[GA]]+Table7[[#This Row],[SVS]]))</f>
        <v>0.91823899371069184</v>
      </c>
    </row>
    <row r="436" spans="1:13" s="39" customForma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</row>
    <row r="437" spans="1:13" ht="46.5" x14ac:dyDescent="0.7">
      <c r="A437" s="18" t="s">
        <v>236</v>
      </c>
      <c r="I437" s="19" t="s">
        <v>224</v>
      </c>
    </row>
    <row r="438" spans="1:13" ht="18.75" x14ac:dyDescent="0.3">
      <c r="A438" s="6" t="s">
        <v>225</v>
      </c>
      <c r="C438" s="20" t="s">
        <v>226</v>
      </c>
      <c r="F438" s="6" t="s">
        <v>146</v>
      </c>
    </row>
    <row r="439" spans="1:13" ht="18.75" x14ac:dyDescent="0.3">
      <c r="A439" s="20" t="s">
        <v>5</v>
      </c>
      <c r="B439" s="21" t="s">
        <v>237</v>
      </c>
      <c r="C439" s="20" t="s">
        <v>7</v>
      </c>
      <c r="D439" s="20"/>
      <c r="E439" s="6"/>
      <c r="F439" s="6" t="s">
        <v>238</v>
      </c>
      <c r="G439" s="6"/>
    </row>
    <row r="440" spans="1:13" ht="18.75" x14ac:dyDescent="0.3">
      <c r="A440" s="20" t="s">
        <v>9</v>
      </c>
      <c r="B440" s="6" t="s">
        <v>84</v>
      </c>
      <c r="C440" s="20" t="s">
        <v>11</v>
      </c>
      <c r="D440" s="20"/>
      <c r="F440" s="6" t="s">
        <v>115</v>
      </c>
      <c r="G440" s="6"/>
      <c r="L440" s="22"/>
    </row>
    <row r="441" spans="1:13" x14ac:dyDescent="0.2">
      <c r="A441" s="68" t="s">
        <v>296</v>
      </c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</row>
    <row r="442" spans="1:13" x14ac:dyDescent="0.2">
      <c r="A442" s="69" t="s">
        <v>297</v>
      </c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</row>
    <row r="443" spans="1:13" x14ac:dyDescent="0.2">
      <c r="A443" s="70" t="s">
        <v>298</v>
      </c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</row>
    <row r="444" spans="1:13" x14ac:dyDescent="0.2">
      <c r="A444" s="23"/>
      <c r="B444" s="24"/>
      <c r="C444" s="25"/>
      <c r="D444" s="71" t="s">
        <v>13</v>
      </c>
      <c r="E444" s="72"/>
      <c r="F444" s="72"/>
      <c r="G444" s="72"/>
      <c r="H444" s="72"/>
      <c r="I444" s="72"/>
      <c r="J444" s="72"/>
      <c r="K444" s="72"/>
      <c r="L444" s="72"/>
      <c r="M444" s="72"/>
    </row>
    <row r="445" spans="1:13" x14ac:dyDescent="0.2">
      <c r="A445" s="26" t="s">
        <v>15</v>
      </c>
      <c r="B445" s="26" t="s">
        <v>16</v>
      </c>
      <c r="C445" s="26" t="s">
        <v>17</v>
      </c>
      <c r="D445" s="26" t="s">
        <v>18</v>
      </c>
      <c r="E445" s="26" t="s">
        <v>227</v>
      </c>
      <c r="F445" s="26" t="s">
        <v>228</v>
      </c>
      <c r="G445" s="26" t="s">
        <v>229</v>
      </c>
      <c r="H445" s="26" t="s">
        <v>230</v>
      </c>
      <c r="I445" s="26" t="s">
        <v>231</v>
      </c>
      <c r="J445" s="26" t="s">
        <v>232</v>
      </c>
      <c r="K445" s="26" t="s">
        <v>233</v>
      </c>
      <c r="L445" s="26" t="s">
        <v>234</v>
      </c>
      <c r="M445" s="26" t="s">
        <v>235</v>
      </c>
    </row>
    <row r="446" spans="1:13" ht="15" customHeight="1" x14ac:dyDescent="0.25">
      <c r="A446" t="s">
        <v>23</v>
      </c>
      <c r="B446" t="s">
        <v>150</v>
      </c>
      <c r="C446" t="s">
        <v>25</v>
      </c>
      <c r="D446">
        <v>1</v>
      </c>
      <c r="E446">
        <v>40</v>
      </c>
      <c r="F446">
        <v>2</v>
      </c>
      <c r="G446">
        <v>0</v>
      </c>
      <c r="H446" s="27">
        <v>3</v>
      </c>
      <c r="L446">
        <v>19</v>
      </c>
      <c r="M446" s="28">
        <v>0.90500000000000003</v>
      </c>
    </row>
    <row r="447" spans="1:13" ht="15" customHeight="1" x14ac:dyDescent="0.25">
      <c r="A447" t="s">
        <v>23</v>
      </c>
      <c r="B447" t="s">
        <v>151</v>
      </c>
      <c r="C447" t="s">
        <v>25</v>
      </c>
      <c r="D447">
        <v>1</v>
      </c>
      <c r="H447" s="27"/>
      <c r="M447" s="28"/>
    </row>
    <row r="448" spans="1:13" x14ac:dyDescent="0.2">
      <c r="A448" t="s">
        <v>27</v>
      </c>
      <c r="B448" t="s">
        <v>45</v>
      </c>
      <c r="C448" t="s">
        <v>46</v>
      </c>
      <c r="D448">
        <v>29</v>
      </c>
      <c r="E448">
        <v>1469</v>
      </c>
      <c r="F448">
        <v>59</v>
      </c>
      <c r="G448">
        <v>5</v>
      </c>
      <c r="H448" s="27">
        <v>2.41</v>
      </c>
      <c r="I448">
        <v>24</v>
      </c>
      <c r="J448">
        <v>3</v>
      </c>
      <c r="K448">
        <v>0</v>
      </c>
      <c r="L448">
        <v>742</v>
      </c>
      <c r="M448" s="28">
        <v>0.92600000000000005</v>
      </c>
    </row>
    <row r="449" spans="1:13" x14ac:dyDescent="0.2">
      <c r="A449" t="s">
        <v>29</v>
      </c>
      <c r="B449" t="s">
        <v>239</v>
      </c>
      <c r="C449" t="s">
        <v>203</v>
      </c>
      <c r="D449">
        <v>11</v>
      </c>
      <c r="E449">
        <v>560</v>
      </c>
      <c r="F449">
        <v>21</v>
      </c>
      <c r="G449">
        <v>0</v>
      </c>
      <c r="H449" s="27">
        <v>2.25</v>
      </c>
      <c r="I449">
        <v>4</v>
      </c>
      <c r="J449">
        <v>2</v>
      </c>
      <c r="K449">
        <v>4</v>
      </c>
      <c r="L449">
        <v>221</v>
      </c>
      <c r="M449" s="28">
        <v>0.91300000000000003</v>
      </c>
    </row>
    <row r="450" spans="1:13" x14ac:dyDescent="0.2">
      <c r="A450" t="s">
        <v>32</v>
      </c>
      <c r="B450" t="s">
        <v>239</v>
      </c>
      <c r="C450" t="s">
        <v>203</v>
      </c>
      <c r="D450">
        <v>12</v>
      </c>
      <c r="E450">
        <v>480</v>
      </c>
      <c r="F450">
        <v>13</v>
      </c>
      <c r="G450">
        <v>3</v>
      </c>
      <c r="H450" s="27">
        <v>1.62</v>
      </c>
      <c r="I450">
        <v>5</v>
      </c>
      <c r="J450">
        <v>3</v>
      </c>
      <c r="K450">
        <v>0</v>
      </c>
      <c r="L450">
        <v>176</v>
      </c>
      <c r="M450" s="28">
        <v>0.93100000000000005</v>
      </c>
    </row>
    <row r="451" spans="1:13" s="35" customFormat="1" x14ac:dyDescent="0.2">
      <c r="A451" t="s">
        <v>33</v>
      </c>
      <c r="B451" t="s">
        <v>239</v>
      </c>
      <c r="C451" t="s">
        <v>203</v>
      </c>
      <c r="D451">
        <v>36</v>
      </c>
      <c r="E451">
        <v>2080</v>
      </c>
      <c r="F451">
        <v>71</v>
      </c>
      <c r="G451">
        <v>6</v>
      </c>
      <c r="H451" s="27">
        <v>2.0499999999999998</v>
      </c>
      <c r="I451">
        <v>28</v>
      </c>
      <c r="J451">
        <v>4</v>
      </c>
      <c r="K451">
        <v>2</v>
      </c>
      <c r="L451">
        <v>928</v>
      </c>
      <c r="M451" s="28">
        <v>0.92900000000000005</v>
      </c>
    </row>
    <row r="452" spans="1:13" s="35" customFormat="1" x14ac:dyDescent="0.2">
      <c r="A452" s="38" t="s">
        <v>35</v>
      </c>
      <c r="B452" s="38" t="s">
        <v>239</v>
      </c>
      <c r="C452" s="38" t="s">
        <v>203</v>
      </c>
      <c r="D452" s="38">
        <v>31</v>
      </c>
      <c r="E452" s="38">
        <v>1742</v>
      </c>
      <c r="F452" s="38">
        <v>67</v>
      </c>
      <c r="G452" s="38">
        <v>2</v>
      </c>
      <c r="H452" s="40">
        <v>2.31</v>
      </c>
      <c r="I452" s="38">
        <v>16</v>
      </c>
      <c r="J452" s="38">
        <v>15</v>
      </c>
      <c r="K452" s="38">
        <v>0</v>
      </c>
      <c r="L452" s="38">
        <v>768</v>
      </c>
      <c r="M452" s="41">
        <v>0.92</v>
      </c>
    </row>
    <row r="453" spans="1:13" s="35" customFormat="1" thickBot="1" x14ac:dyDescent="0.25">
      <c r="A453" s="32" t="s">
        <v>36</v>
      </c>
      <c r="B453" s="32" t="s">
        <v>37</v>
      </c>
      <c r="C453" s="32" t="s">
        <v>38</v>
      </c>
      <c r="D453" s="32">
        <v>1</v>
      </c>
      <c r="E453" s="32">
        <v>60</v>
      </c>
      <c r="F453" s="32">
        <v>5</v>
      </c>
      <c r="G453" s="32">
        <v>0</v>
      </c>
      <c r="H453" s="33">
        <f>Table711[[#This Row],[GA]]/Table711[[#This Row],[Min]]*60</f>
        <v>5</v>
      </c>
      <c r="I453" s="32">
        <v>0</v>
      </c>
      <c r="J453" s="32">
        <v>1</v>
      </c>
      <c r="K453" s="32">
        <v>0</v>
      </c>
      <c r="L453" s="32">
        <v>23</v>
      </c>
      <c r="M453" s="34">
        <f>Table711[[#This Row],[SVS]]/(Table711[[#This Row],[GA]]+Table711[[#This Row],[SVS]])</f>
        <v>0.8214285714285714</v>
      </c>
    </row>
    <row r="454" spans="1:13" s="35" customFormat="1" thickTop="1" x14ac:dyDescent="0.2">
      <c r="A454" s="29"/>
      <c r="B454" s="29" t="s">
        <v>39</v>
      </c>
      <c r="C454" s="29"/>
      <c r="D454" s="29">
        <f>SUMIF(C446:C453,"ECHL",D446:D453)+SUMIF(C446:C453,"AHL",D446:D453)+SUMIF(C446:C453,"IHL",D446:D453)+SUMIF(C446:C453,"NHL",D446:D453)+SUMIF(C446:C453,"CHL",D446:D453)+SUMIF(C446:C453,"WCHL",D446:D453)+SUMIF(C446:C453,"UHL",D446:D453)+SUMIF(C446:C453,"ACHL",D446:D453)</f>
        <v>1</v>
      </c>
      <c r="E454" s="29">
        <f>SUMIF(C446:C453,"ECHL",E446:E453)+SUMIF(C446:C453,"AHL",E446:E453)+SUMIF(C446:C453,"IHL",E446:E453)+SUMIF(C446:C453,"NHL",E446:E453)+SUMIF(C446:C453,"CHL",E446:E453)+SUMIF(C446:C453,"WCHL",E446:E453)+SUMIF(C446:C453,"UHL",E446:E453)+SUMIF(C446:C453,"ACHL",E446:E453)</f>
        <v>60</v>
      </c>
      <c r="F454" s="29">
        <f>SUMIF(C446:C453,"ECHL",F446:F453)+SUMIF(C446:C453,"AHL",F446:F453)+SUMIF(C446:C453,"IHL",F446:F453)+SUMIF(C446:C453,"NHL",F446:F453)+SUMIF(C446:C453,"CHL",F446:F453)+SUMIF(C446:C453,"WCHL",F446:F453)+SUMIF(C446:C453,"UHL",F446:F453)+SUMIF(C446:C453,"ACHL",F446:F453)</f>
        <v>5</v>
      </c>
      <c r="G454" s="29">
        <f>SUMIF(C446:C453,"ECHL",G446:G453)+SUMIF(C446:C453,"AHL",G446:G453)+SUMIF(C446:C453,"IHL",G446:G453)+SUMIF(C446:C453,"NHL",G446:G453)+SUMIF(C446:C453,"CHL",G446:G453)+SUMIF(C446:C453,"WCHL",G446:G453)+SUMIF(C446:C453,"UHL",G446:G453)+SUMIF(C446:C453,"ACHL",G446:G453)</f>
        <v>0</v>
      </c>
      <c r="H454" s="30">
        <f>Table711[[#This Row],[GA]]/Table711[[#This Row],[Min]]*60</f>
        <v>5</v>
      </c>
      <c r="I454" s="29">
        <f>SUMIF(C446:C453,"ECHL",I446:I453)+SUMIF(C446:C453,"AHL",I446:I453)+SUMIF(C446:C453,"IHL",I446:I453)+SUMIF(C446:C453,"NHL",I446:I453)+SUMIF(C446:C453,"CHL",I446:I453)+SUMIF(C446:C453,"WCHL",I446:I453)+SUMIF(C446:C453,"UHL",I446:I453)+SUMIF(C446:C453,"ACHL",I446:I453)</f>
        <v>0</v>
      </c>
      <c r="J454" s="29">
        <f>SUMIF(C446:C453,"ECHL",J446:J453)+SUMIF(C446:C453,"AHL",J446:J453)+SUMIF(C446:C453,"IHL",J446:J453)+SUMIF(C446:C453,"NHL",J446:J453)+SUMIF(C446:C453,"CHL",J446:J453)+SUMIF(C446:C453,"WCHL",J446:J453)+SUMIF(C446:C453,"UHL",J446:J453)+SUMIF(C446:C453,"ACHL",J446:J453)</f>
        <v>1</v>
      </c>
      <c r="K454" s="29">
        <f>SUMIF(C446:C453,"ECHL",K446:K453)+SUMIF(C446:C453,"AHL",K446:K453)+SUMIF(C446:C453,"IHL",K446:K453)+SUMIF(C446:C453,"NHL",K446:K453)+SUMIF(C446:C453,"CHL",K446:K453)+SUMIF(C446:C453,"WCHL",K446:K453)+SUMIF(C446:C453,"UHL",K446:K453)+SUMIF(C446:C453,"ACHL",K446:K453)</f>
        <v>0</v>
      </c>
      <c r="L454" s="29">
        <f>SUMIF(C446:C453,"ECHL",L446:L453)+SUMIF(C446:C453,"AHL",L446:L453)+SUMIF(C446:C453,"IHL",L446:L453)+SUMIF(C446:C453,"NHL",L446:L453)+SUMIF(C446:C453,"CHL",L446:L453)+SUMIF(C446:C453,"WCHL",L446:L453)+SUMIF(C446:C453,"UHL",L446:L453)+SUMIF(C446:C453,"ACHL",L446:L453)</f>
        <v>23</v>
      </c>
      <c r="M454" s="31">
        <f>(Table711[[#This Row],[SVS]]/(Table711[[#This Row],[GA]]+Table711[[#This Row],[SVS]]))</f>
        <v>0.8214285714285714</v>
      </c>
    </row>
    <row r="455" spans="1:13" s="35" customFormat="1" ht="15" x14ac:dyDescent="0.25">
      <c r="A455" s="29"/>
      <c r="B455" s="29" t="s">
        <v>40</v>
      </c>
      <c r="C455" s="29"/>
      <c r="D455" s="29">
        <f>SUMIF(C446:C453,"NHL",D446:D453)</f>
        <v>0</v>
      </c>
      <c r="E455" s="29">
        <f>SUMIF(C446:C453,"NHL",E446:E453)</f>
        <v>0</v>
      </c>
      <c r="F455" s="29">
        <f>SUMIF(C446:C453,"NHL",F446:F453)</f>
        <v>0</v>
      </c>
      <c r="G455" s="29">
        <f>SUMIF(C446:C453,"NHL",G446:G453)</f>
        <v>0</v>
      </c>
      <c r="H455" s="30">
        <v>0</v>
      </c>
      <c r="I455" s="29">
        <f>SUMIF(C446:C453,"NHL",I446:I453)</f>
        <v>0</v>
      </c>
      <c r="J455" s="29">
        <f>SUMIF(C446:C453,"NHL",J446:J453)</f>
        <v>0</v>
      </c>
      <c r="K455" s="29">
        <f>SUMIF(C446:C453,"NHL",K446:K453)</f>
        <v>0</v>
      </c>
      <c r="L455" s="29">
        <f>SUMIF(C446:C453,"NHL",L446:L453)</f>
        <v>0</v>
      </c>
      <c r="M455" s="31">
        <v>0</v>
      </c>
    </row>
    <row r="456" spans="1:13" s="35" customFormat="1" ht="15" x14ac:dyDescent="0.25">
      <c r="A456" s="29"/>
      <c r="B456" s="29" t="s">
        <v>41</v>
      </c>
      <c r="C456" s="29"/>
      <c r="D456" s="29">
        <f>SUMIF(C446:C453,"ECHL",D446:D453)</f>
        <v>1</v>
      </c>
      <c r="E456" s="29">
        <f>SUMIF(C446:C453,"ECHL",E446:E453)</f>
        <v>60</v>
      </c>
      <c r="F456" s="29">
        <f>SUMIF(C446:C453,"ECHL",F446:F453)</f>
        <v>5</v>
      </c>
      <c r="G456" s="29">
        <f>SUMIF(C446:C453,"ECHL",G446:G453)</f>
        <v>0</v>
      </c>
      <c r="H456" s="30">
        <f>Table711[[#This Row],[GA]]/Table711[[#This Row],[Min]]*60</f>
        <v>5</v>
      </c>
      <c r="I456" s="29">
        <f>SUMIF(C446:C453,"ECHL",I446:I453)</f>
        <v>0</v>
      </c>
      <c r="J456" s="29">
        <f>SUMIF(C446:C453,"ECHL",J446:J453)</f>
        <v>1</v>
      </c>
      <c r="K456" s="29">
        <f>SUMIF(C446:C453,"ECHL",K446:K453)</f>
        <v>0</v>
      </c>
      <c r="L456" s="29">
        <f>SUMIF(C446:C453,"ECHL",L446:L453)</f>
        <v>23</v>
      </c>
      <c r="M456" s="31">
        <f>(Table711[[#This Row],[SVS]]/(Table711[[#This Row],[GA]]+Table711[[#This Row],[SVS]]))</f>
        <v>0.8214285714285714</v>
      </c>
    </row>
    <row r="457" spans="1:13" s="35" customForma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</row>
    <row r="458" spans="1:13" s="35" customFormat="1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</row>
    <row r="459" spans="1:13" s="35" customFormat="1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</row>
    <row r="460" spans="1:13" s="35" customFormat="1" ht="47" x14ac:dyDescent="0.55000000000000004">
      <c r="A460" s="1" t="s">
        <v>300</v>
      </c>
      <c r="B460" s="2"/>
      <c r="C460" s="2"/>
      <c r="D460" s="2"/>
      <c r="E460" s="2"/>
      <c r="F460" s="2"/>
      <c r="G460" s="2"/>
      <c r="H460" s="2"/>
      <c r="I460" s="44" t="s">
        <v>301</v>
      </c>
      <c r="J460" s="2"/>
      <c r="K460" s="2"/>
      <c r="L460" s="2"/>
      <c r="M460" s="2"/>
    </row>
    <row r="461" spans="1:13" ht="19" x14ac:dyDescent="0.25">
      <c r="A461" s="52" t="s">
        <v>69</v>
      </c>
      <c r="B461" s="4"/>
      <c r="C461" s="5" t="s">
        <v>3</v>
      </c>
      <c r="D461" s="4"/>
      <c r="E461" s="4"/>
      <c r="F461" s="52" t="s">
        <v>4</v>
      </c>
      <c r="G461" s="4"/>
      <c r="H461" s="2"/>
      <c r="I461" s="2"/>
      <c r="J461" s="2"/>
      <c r="K461" s="2"/>
      <c r="L461" s="2"/>
      <c r="M461" s="2"/>
    </row>
    <row r="462" spans="1:13" ht="19" x14ac:dyDescent="0.25">
      <c r="A462" s="5" t="s">
        <v>5</v>
      </c>
      <c r="B462" s="7" t="s">
        <v>304</v>
      </c>
      <c r="C462" s="5" t="s">
        <v>7</v>
      </c>
      <c r="D462" s="5"/>
      <c r="E462" s="52"/>
      <c r="F462" s="52" t="s">
        <v>302</v>
      </c>
      <c r="G462" s="52"/>
      <c r="H462" s="2"/>
      <c r="I462" s="2"/>
      <c r="J462" s="2"/>
      <c r="K462" s="2"/>
      <c r="L462" s="2"/>
      <c r="M462" s="2"/>
    </row>
    <row r="463" spans="1:13" ht="19" x14ac:dyDescent="0.25">
      <c r="A463" s="5" t="s">
        <v>9</v>
      </c>
      <c r="B463" s="52" t="s">
        <v>200</v>
      </c>
      <c r="C463" s="5" t="s">
        <v>11</v>
      </c>
      <c r="D463" s="5"/>
      <c r="E463" s="4"/>
      <c r="F463" s="52" t="s">
        <v>303</v>
      </c>
      <c r="G463" s="52"/>
      <c r="H463" s="2"/>
      <c r="I463" s="2"/>
      <c r="J463" s="2"/>
      <c r="K463" s="2"/>
      <c r="L463" s="8"/>
      <c r="M463" s="2"/>
    </row>
    <row r="464" spans="1:13" ht="42" customHeight="1" x14ac:dyDescent="0.2">
      <c r="A464" s="54" t="s">
        <v>308</v>
      </c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</row>
    <row r="465" spans="1:13" ht="33.75" customHeight="1" x14ac:dyDescent="0.2">
      <c r="A465" s="54" t="s">
        <v>309</v>
      </c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</row>
    <row r="466" spans="1:13" ht="30.75" customHeight="1" x14ac:dyDescent="0.2">
      <c r="A466" s="55" t="s">
        <v>310</v>
      </c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</row>
    <row r="467" spans="1:13" x14ac:dyDescent="0.2">
      <c r="A467" s="62"/>
      <c r="B467" s="62"/>
      <c r="C467" s="63"/>
      <c r="D467" s="64" t="s">
        <v>13</v>
      </c>
      <c r="E467" s="65"/>
      <c r="F467" s="65"/>
      <c r="G467" s="65"/>
      <c r="H467" s="66"/>
      <c r="I467" s="67" t="s">
        <v>14</v>
      </c>
      <c r="J467" s="67"/>
      <c r="K467" s="67"/>
      <c r="L467" s="67"/>
      <c r="M467" s="64"/>
    </row>
    <row r="468" spans="1:13" x14ac:dyDescent="0.2">
      <c r="A468" s="9" t="s">
        <v>15</v>
      </c>
      <c r="B468" s="10" t="s">
        <v>16</v>
      </c>
      <c r="C468" s="10" t="s">
        <v>17</v>
      </c>
      <c r="D468" s="10" t="s">
        <v>18</v>
      </c>
      <c r="E468" s="10" t="s">
        <v>19</v>
      </c>
      <c r="F468" s="10" t="s">
        <v>20</v>
      </c>
      <c r="G468" s="10" t="s">
        <v>21</v>
      </c>
      <c r="H468" s="10" t="s">
        <v>22</v>
      </c>
      <c r="I468" s="10" t="s">
        <v>18</v>
      </c>
      <c r="J468" s="10" t="s">
        <v>19</v>
      </c>
      <c r="K468" s="10" t="s">
        <v>20</v>
      </c>
      <c r="L468" s="10" t="s">
        <v>21</v>
      </c>
      <c r="M468" s="11" t="s">
        <v>22</v>
      </c>
    </row>
    <row r="469" spans="1:13" x14ac:dyDescent="0.2">
      <c r="A469" s="4" t="s">
        <v>305</v>
      </c>
      <c r="B469" s="4" t="s">
        <v>306</v>
      </c>
      <c r="C469" s="4" t="s">
        <v>119</v>
      </c>
      <c r="D469" s="4">
        <v>35</v>
      </c>
      <c r="E469" s="4">
        <v>6</v>
      </c>
      <c r="F469" s="4">
        <v>4</v>
      </c>
      <c r="G469" s="4">
        <v>10</v>
      </c>
      <c r="H469" s="4">
        <v>59</v>
      </c>
      <c r="I469" s="4"/>
      <c r="J469" s="4"/>
      <c r="K469" s="4"/>
      <c r="L469" s="4"/>
      <c r="M469" s="4"/>
    </row>
    <row r="470" spans="1:13" ht="15" customHeight="1" x14ac:dyDescent="0.2">
      <c r="A470" s="4" t="s">
        <v>29</v>
      </c>
      <c r="B470" s="4" t="s">
        <v>307</v>
      </c>
      <c r="C470" s="4" t="s">
        <v>108</v>
      </c>
      <c r="D470" s="4">
        <v>46</v>
      </c>
      <c r="E470" s="4">
        <v>0</v>
      </c>
      <c r="F470" s="4">
        <v>4</v>
      </c>
      <c r="G470" s="4">
        <v>4</v>
      </c>
      <c r="H470" s="4">
        <v>49</v>
      </c>
      <c r="I470" s="4">
        <v>2</v>
      </c>
      <c r="J470" s="4">
        <v>0</v>
      </c>
      <c r="K470" s="4">
        <v>0</v>
      </c>
      <c r="L470" s="4">
        <v>0</v>
      </c>
      <c r="M470" s="4">
        <v>0</v>
      </c>
    </row>
    <row r="471" spans="1:13" ht="15" customHeight="1" x14ac:dyDescent="0.2">
      <c r="A471" s="4" t="s">
        <v>32</v>
      </c>
      <c r="B471" s="4" t="s">
        <v>307</v>
      </c>
      <c r="C471" s="4" t="s">
        <v>108</v>
      </c>
      <c r="D471" s="4">
        <v>68</v>
      </c>
      <c r="E471" s="4">
        <v>0</v>
      </c>
      <c r="F471" s="4">
        <v>16</v>
      </c>
      <c r="G471" s="4">
        <v>16</v>
      </c>
      <c r="H471" s="4">
        <v>79</v>
      </c>
      <c r="I471" s="4">
        <v>9</v>
      </c>
      <c r="J471" s="4">
        <v>1</v>
      </c>
      <c r="K471" s="4">
        <v>4</v>
      </c>
      <c r="L471" s="4">
        <v>5</v>
      </c>
      <c r="M471" s="4">
        <v>11</v>
      </c>
    </row>
    <row r="472" spans="1:13" x14ac:dyDescent="0.2">
      <c r="A472" s="4" t="s">
        <v>33</v>
      </c>
      <c r="B472" s="4" t="s">
        <v>307</v>
      </c>
      <c r="C472" s="4" t="s">
        <v>108</v>
      </c>
      <c r="D472" s="4">
        <v>56</v>
      </c>
      <c r="E472" s="4">
        <v>2</v>
      </c>
      <c r="F472" s="4">
        <v>10</v>
      </c>
      <c r="G472" s="4">
        <v>12</v>
      </c>
      <c r="H472" s="4">
        <v>83</v>
      </c>
      <c r="I472" s="4">
        <v>9</v>
      </c>
      <c r="J472" s="4">
        <v>0</v>
      </c>
      <c r="K472" s="4">
        <v>0</v>
      </c>
      <c r="L472" s="4">
        <v>0</v>
      </c>
      <c r="M472" s="4">
        <v>18</v>
      </c>
    </row>
    <row r="473" spans="1:13" x14ac:dyDescent="0.2">
      <c r="A473" s="4" t="s">
        <v>35</v>
      </c>
      <c r="B473" s="4" t="s">
        <v>307</v>
      </c>
      <c r="C473" s="4" t="s">
        <v>108</v>
      </c>
      <c r="D473" s="4">
        <v>60</v>
      </c>
      <c r="E473" s="4">
        <v>4</v>
      </c>
      <c r="F473" s="4">
        <v>17</v>
      </c>
      <c r="G473" s="4">
        <v>21</v>
      </c>
      <c r="H473" s="4">
        <v>92</v>
      </c>
      <c r="I473" s="4">
        <v>21</v>
      </c>
      <c r="J473" s="4">
        <v>2</v>
      </c>
      <c r="K473" s="4">
        <v>2</v>
      </c>
      <c r="L473" s="4">
        <v>4</v>
      </c>
      <c r="M473" s="4">
        <v>30</v>
      </c>
    </row>
    <row r="474" spans="1:13" ht="17" thickBot="1" x14ac:dyDescent="0.25">
      <c r="A474" s="13" t="s">
        <v>36</v>
      </c>
      <c r="B474" s="13" t="s">
        <v>37</v>
      </c>
      <c r="C474" s="13" t="s">
        <v>38</v>
      </c>
      <c r="D474" s="13">
        <v>2</v>
      </c>
      <c r="E474" s="13">
        <v>1</v>
      </c>
      <c r="F474" s="13">
        <v>1</v>
      </c>
      <c r="G474" s="13">
        <f>SUM(E474:F474)</f>
        <v>2</v>
      </c>
      <c r="H474" s="13">
        <v>15</v>
      </c>
      <c r="I474" s="4"/>
      <c r="J474" s="4"/>
      <c r="K474" s="4"/>
      <c r="L474" s="4"/>
      <c r="M474" s="4"/>
    </row>
    <row r="475" spans="1:13" ht="17" thickTop="1" x14ac:dyDescent="0.2">
      <c r="A475" s="17"/>
      <c r="B475" s="17" t="s">
        <v>39</v>
      </c>
      <c r="C475" s="17"/>
      <c r="D475" s="17">
        <f ca="1">SUMIF(C469:C474,"ECHL",D469:D473)+SUMIF(C469:C473,"AHL",D469:D473)+SUMIF(C469:C473,"IHL",D469:D473)+SUMIF(C469:C473,"NHL",D469:D473)+SUMIF(C469:C473,"CHL",D469:D473)+SUMIF(C469:C473,"WCHL",D469:D473)+SUMIF(C469:C473,"UHL",D469:D473)+SUMIF(C469:C473,"ACHL",D469:D473)</f>
        <v>2</v>
      </c>
      <c r="E475" s="17">
        <f ca="1">SUMIF(C469:C474,"ECHL",E469:E473)+SUMIF(C469:C474,"AHL",E469:E473)+SUMIF(C469:C474,"IHL",E469:E473)+SUMIF(C469:C474,"NHL",E469:E474)+SUMIF(C469:C474,"CHL",E469:E474)+SUMIF(C469:C474,"WCHL",E469:E474)+SUMIF(C359:C469,"UHL",E469:E473)+SUMIF(C469:C474,"ACHL",E469:E474)</f>
        <v>1</v>
      </c>
      <c r="F475" s="17">
        <f>SUMIF(C469:C474,"ECHL",F469:F474)+SUMIF(C469:C474,"AHL",F469:F474)+SUMIF(C469:C474,"IHL",F469:F474)+SUMIF(C469:C474,"NHL",F469:F474)+SUMIF(C469:C474,"CHL",F469:F474)+SUMIF(C469:C474,"WCHL",F469:F474)+SUMIF(C469:C474,"UHL",F469:F474)+SUMIF(C469:C474,"ACHL",F469:F474)</f>
        <v>1</v>
      </c>
      <c r="G475" s="17">
        <f>SUMIF(C469:C474,"ECHL",G469:G474)+SUMIF(C469:C474,"AHL",G469:G474)+SUMIF(C469:C474,"IHL",G469:G474)+SUMIF(C469:C474,"NHL",G469:G474)+SUMIF(C469:C474,"CHL",G469:G474)+SUMIF(C469:C474,"WCHL",G469:G474)+SUMIF(C469:C473,"UHL",G469:G474)+SUMIF(C469:C474,"ACHL",G469:G474)</f>
        <v>2</v>
      </c>
      <c r="H475" s="17">
        <f>SUMIF(C469:C474,"ECHL",H469:H474)+SUMIF(C469:C474,"AHL",H469:H474)+SUMIF(C469:C474,"IHL",H469:H474)+SUMIF(C469:C474,"NHL",H469:H474)+SUMIF(C469:C474,"CHL",H469:H474)+SUMIF(C469:C474,"WCHL",H469:H474)+SUMIF(C469:C474,"UHL",H469:H474)+SUMIF(C469:C474,"ACHL",H469:H474)</f>
        <v>15</v>
      </c>
      <c r="I475" s="17">
        <f ca="1">SUMIF(C469:C1374,"ECHL",I469:I474)</f>
        <v>15</v>
      </c>
      <c r="J475" s="17">
        <f>SUMIF(C469:C474,"ECHL",J469:J474)</f>
        <v>0</v>
      </c>
      <c r="K475" s="17">
        <f>SUMIF(C469:C474,"ECHL",K469:K474)</f>
        <v>0</v>
      </c>
      <c r="L475" s="17">
        <f>SUMIF(C469:C474,"ECHL",L469:L474)+SUMIF(C469:C474,"AHL",L469:L474)+SUMIF(C469:C474,"IHL",L469:L474)+SUMIF(C469:C474,"NHL",L469:L474)+SUMIF(C469:C474,"CHL",L469:L474)+SUMIF(C469:C474,"WCHL",L469:L474)+SUMIF(C469:C474,"UHL",L469:L474)+SUMIF(C469:C474,"ACHL",L469:L474)</f>
        <v>0</v>
      </c>
      <c r="M475" s="17">
        <f>SUMIF(C469:CC478,"ECHL",M469:MC478)+SUMIF(C469:CC478,"AHL",M469:MC478)+SUMIF(C469:C474,"IHL",M469:MC478)+SUMIF(C474,"NHL",M469:M474)+SUMIF(C469:C474,"CHL",M469:M474)+SUMIF(C469:C474,"WCHL",M469:M474)+SUMIF(C469:C474,"UHL",M469:M474)+SUMIF(C469:C474,"ACHL",M469:M474)</f>
        <v>0</v>
      </c>
    </row>
    <row r="476" spans="1:13" x14ac:dyDescent="0.2">
      <c r="A476" s="16"/>
      <c r="B476" s="16" t="s">
        <v>40</v>
      </c>
      <c r="C476" s="16"/>
      <c r="D476" s="16">
        <f>SUMIF(C469:C474,"NHL",D469:D474)</f>
        <v>0</v>
      </c>
      <c r="E476" s="16">
        <f>SUMIF(C469:C474,"NHL",E469:E474)</f>
        <v>0</v>
      </c>
      <c r="F476" s="16">
        <f>SUMIF(C469:C474,"NHL",F469:F474)</f>
        <v>0</v>
      </c>
      <c r="G476" s="16">
        <f>SUMIF(C469:C474,"NHL",G469:G474)</f>
        <v>0</v>
      </c>
      <c r="H476" s="16">
        <f>SUMIF(C469:C474,"NHL",H469:H474)</f>
        <v>0</v>
      </c>
      <c r="I476" s="16">
        <v>0</v>
      </c>
      <c r="J476" s="16">
        <v>0</v>
      </c>
      <c r="K476" s="16">
        <v>0</v>
      </c>
      <c r="L476" s="16">
        <f>SUMIF(C469:C473,"NHL",L469:L474)</f>
        <v>0</v>
      </c>
      <c r="M476" s="16">
        <f>SUMIF(C469:C473,"NHL",M469:M474)</f>
        <v>0</v>
      </c>
    </row>
    <row r="477" spans="1:13" x14ac:dyDescent="0.2">
      <c r="A477" s="16"/>
      <c r="B477" s="16" t="s">
        <v>41</v>
      </c>
      <c r="C477" s="16"/>
      <c r="D477" s="16">
        <f>SUMIF(C469:C474,"ECHL",D469:D474)</f>
        <v>2</v>
      </c>
      <c r="E477" s="16">
        <f>SUMIF(C469:C474,"ECHL",E469:E474)</f>
        <v>1</v>
      </c>
      <c r="F477" s="16">
        <f ca="1">SUMIF(C359:C469,"ECHL",F469:F474)</f>
        <v>68</v>
      </c>
      <c r="G477" s="16">
        <f>SUMIF(C469:C474,"ECHL",G469:G474)</f>
        <v>2</v>
      </c>
      <c r="H477" s="16">
        <f>SUMIF(C469:C474,"ECHL",H469:H474)</f>
        <v>15</v>
      </c>
      <c r="I477" s="16">
        <f>SUMIF(C469:C474,"ECHL",I469:I474)</f>
        <v>0</v>
      </c>
      <c r="J477" s="16">
        <f>SUMIF(C469:C474,"ECHL",J469:J474)</f>
        <v>0</v>
      </c>
      <c r="K477" s="16">
        <f>SUMIF(C469:C474,"ECHL",K469:K474)</f>
        <v>0</v>
      </c>
      <c r="L477" s="16">
        <f>SUMIF(C469:C474,"ECHL",L469:L474)</f>
        <v>0</v>
      </c>
      <c r="M477" s="16">
        <f>SUMIF(C469:C474,"ECHL",M469:M474)</f>
        <v>0</v>
      </c>
    </row>
    <row r="481" spans="1:13" ht="47" x14ac:dyDescent="0.55000000000000004">
      <c r="A481" s="1" t="s">
        <v>311</v>
      </c>
      <c r="B481" s="4"/>
      <c r="C481" s="4"/>
      <c r="D481" s="4"/>
      <c r="E481" s="4"/>
      <c r="F481" s="4"/>
      <c r="G481" s="4"/>
      <c r="H481" s="4"/>
      <c r="I481" s="44" t="s">
        <v>317</v>
      </c>
      <c r="J481" s="4"/>
      <c r="K481" s="4"/>
      <c r="L481" s="4"/>
      <c r="M481" s="4"/>
    </row>
    <row r="482" spans="1:13" ht="19" x14ac:dyDescent="0.25">
      <c r="A482" s="53" t="s">
        <v>157</v>
      </c>
      <c r="B482" s="4"/>
      <c r="C482" s="5" t="s">
        <v>3</v>
      </c>
      <c r="D482" s="4"/>
      <c r="E482" s="4"/>
      <c r="F482" s="53" t="s">
        <v>4</v>
      </c>
      <c r="G482" s="4"/>
      <c r="H482" s="4"/>
      <c r="I482" s="4"/>
      <c r="J482" s="4"/>
      <c r="K482" s="4"/>
      <c r="L482" s="4"/>
      <c r="M482" s="4"/>
    </row>
    <row r="483" spans="1:13" ht="19" x14ac:dyDescent="0.25">
      <c r="A483" s="5" t="s">
        <v>5</v>
      </c>
      <c r="B483" s="7" t="s">
        <v>313</v>
      </c>
      <c r="C483" s="5" t="s">
        <v>7</v>
      </c>
      <c r="D483" s="5"/>
      <c r="E483" s="53"/>
      <c r="F483" s="53" t="s">
        <v>312</v>
      </c>
      <c r="G483" s="53"/>
      <c r="H483" s="4"/>
      <c r="I483" s="4"/>
      <c r="J483" s="4"/>
      <c r="K483" s="4"/>
      <c r="L483" s="4"/>
      <c r="M483" s="4"/>
    </row>
    <row r="484" spans="1:13" ht="19" x14ac:dyDescent="0.25">
      <c r="A484" s="5" t="s">
        <v>9</v>
      </c>
      <c r="B484" s="53" t="s">
        <v>137</v>
      </c>
      <c r="C484" s="5" t="s">
        <v>11</v>
      </c>
      <c r="D484" s="5"/>
      <c r="E484" s="4"/>
      <c r="F484" s="53" t="s">
        <v>314</v>
      </c>
      <c r="G484" s="53"/>
      <c r="H484" s="4"/>
      <c r="I484" s="4"/>
      <c r="J484" s="4"/>
      <c r="K484" s="4"/>
      <c r="L484" s="46"/>
      <c r="M484" s="4"/>
    </row>
    <row r="485" spans="1:13" ht="15.75" customHeight="1" x14ac:dyDescent="0.2">
      <c r="A485" s="54" t="s">
        <v>315</v>
      </c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</row>
    <row r="486" spans="1:13" ht="15.75" customHeight="1" x14ac:dyDescent="0.2">
      <c r="A486" s="55" t="s">
        <v>316</v>
      </c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</row>
    <row r="487" spans="1:13" ht="15.75" customHeight="1" x14ac:dyDescent="0.2">
      <c r="A487" s="54" t="s">
        <v>240</v>
      </c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</row>
    <row r="488" spans="1:13" x14ac:dyDescent="0.2">
      <c r="A488" s="56"/>
      <c r="B488" s="56"/>
      <c r="C488" s="57"/>
      <c r="D488" s="58" t="s">
        <v>13</v>
      </c>
      <c r="E488" s="59"/>
      <c r="F488" s="59"/>
      <c r="G488" s="59"/>
      <c r="H488" s="60"/>
      <c r="I488" s="61" t="s">
        <v>14</v>
      </c>
      <c r="J488" s="61"/>
      <c r="K488" s="61"/>
      <c r="L488" s="61"/>
      <c r="M488" s="58"/>
    </row>
    <row r="489" spans="1:13" x14ac:dyDescent="0.2">
      <c r="A489" s="9" t="s">
        <v>15</v>
      </c>
      <c r="B489" s="10" t="s">
        <v>16</v>
      </c>
      <c r="C489" s="10" t="s">
        <v>17</v>
      </c>
      <c r="D489" s="10" t="s">
        <v>18</v>
      </c>
      <c r="E489" s="10" t="s">
        <v>19</v>
      </c>
      <c r="F489" s="10" t="s">
        <v>20</v>
      </c>
      <c r="G489" s="10" t="s">
        <v>21</v>
      </c>
      <c r="H489" s="10" t="s">
        <v>22</v>
      </c>
      <c r="I489" s="10" t="s">
        <v>18</v>
      </c>
      <c r="J489" s="10" t="s">
        <v>19</v>
      </c>
      <c r="K489" s="10" t="s">
        <v>20</v>
      </c>
      <c r="L489" s="10" t="s">
        <v>21</v>
      </c>
      <c r="M489" s="11" t="s">
        <v>22</v>
      </c>
    </row>
    <row r="490" spans="1:13" x14ac:dyDescent="0.2">
      <c r="A490" s="4" t="s">
        <v>44</v>
      </c>
      <c r="B490" s="4" t="s">
        <v>318</v>
      </c>
      <c r="C490" s="4" t="s">
        <v>325</v>
      </c>
      <c r="D490" s="4">
        <v>63</v>
      </c>
      <c r="E490" s="4">
        <v>4</v>
      </c>
      <c r="F490" s="4">
        <v>14</v>
      </c>
      <c r="G490" s="4">
        <v>18</v>
      </c>
      <c r="H490" s="4">
        <v>112</v>
      </c>
      <c r="I490" s="4">
        <v>14</v>
      </c>
      <c r="J490" s="4">
        <v>0</v>
      </c>
      <c r="K490" s="4">
        <v>0</v>
      </c>
      <c r="L490" s="4">
        <v>0</v>
      </c>
      <c r="M490" s="4">
        <v>18</v>
      </c>
    </row>
    <row r="491" spans="1:13" x14ac:dyDescent="0.2">
      <c r="A491" s="4" t="s">
        <v>47</v>
      </c>
      <c r="B491" s="4" t="s">
        <v>318</v>
      </c>
      <c r="C491" s="4" t="s">
        <v>325</v>
      </c>
      <c r="D491" s="4">
        <v>63</v>
      </c>
      <c r="E491" s="4">
        <v>29</v>
      </c>
      <c r="F491" s="4">
        <v>13</v>
      </c>
      <c r="G491" s="4">
        <v>42</v>
      </c>
      <c r="H491" s="4">
        <v>213</v>
      </c>
      <c r="I491" s="4">
        <v>5</v>
      </c>
      <c r="J491" s="4">
        <v>1</v>
      </c>
      <c r="K491" s="4">
        <v>2</v>
      </c>
      <c r="L491" s="4">
        <v>3</v>
      </c>
      <c r="M491" s="4">
        <v>30</v>
      </c>
    </row>
    <row r="492" spans="1:13" x14ac:dyDescent="0.2">
      <c r="A492" s="4" t="s">
        <v>48</v>
      </c>
      <c r="B492" s="4" t="s">
        <v>318</v>
      </c>
      <c r="C492" s="4" t="s">
        <v>325</v>
      </c>
      <c r="D492" s="4">
        <v>31</v>
      </c>
      <c r="E492" s="4">
        <v>25</v>
      </c>
      <c r="F492" s="4">
        <v>25</v>
      </c>
      <c r="G492" s="4">
        <v>50</v>
      </c>
      <c r="H492" s="4">
        <v>230</v>
      </c>
      <c r="I492" s="4">
        <v>2</v>
      </c>
      <c r="J492" s="4">
        <v>1</v>
      </c>
      <c r="K492" s="4">
        <v>1</v>
      </c>
      <c r="L492" s="4">
        <v>3</v>
      </c>
      <c r="M492" s="4">
        <v>25</v>
      </c>
    </row>
    <row r="493" spans="1:13" x14ac:dyDescent="0.2">
      <c r="A493" s="4" t="s">
        <v>48</v>
      </c>
      <c r="B493" s="4" t="s">
        <v>319</v>
      </c>
      <c r="C493" s="4" t="s">
        <v>110</v>
      </c>
      <c r="D493" s="4">
        <v>4</v>
      </c>
      <c r="E493" s="4">
        <v>0</v>
      </c>
      <c r="F493" s="4">
        <v>0</v>
      </c>
      <c r="G493" s="4">
        <v>0</v>
      </c>
      <c r="H493" s="4">
        <v>12</v>
      </c>
      <c r="I493" s="4"/>
      <c r="J493" s="4"/>
      <c r="K493" s="4"/>
      <c r="L493" s="4"/>
      <c r="M493" s="4"/>
    </row>
    <row r="494" spans="1:13" x14ac:dyDescent="0.2">
      <c r="A494" s="4" t="s">
        <v>23</v>
      </c>
      <c r="B494" s="4" t="s">
        <v>320</v>
      </c>
      <c r="C494" s="4" t="s">
        <v>325</v>
      </c>
      <c r="D494" s="4">
        <v>64</v>
      </c>
      <c r="E494" s="4">
        <v>36</v>
      </c>
      <c r="F494" s="4">
        <v>29</v>
      </c>
      <c r="G494" s="4">
        <v>65</v>
      </c>
      <c r="H494" s="4">
        <v>136</v>
      </c>
      <c r="I494" s="4">
        <v>5</v>
      </c>
      <c r="J494" s="4">
        <v>1</v>
      </c>
      <c r="K494" s="4">
        <v>3</v>
      </c>
      <c r="L494" s="4">
        <v>4</v>
      </c>
      <c r="M494" s="4">
        <v>21</v>
      </c>
    </row>
    <row r="495" spans="1:13" x14ac:dyDescent="0.2">
      <c r="A495" s="4" t="s">
        <v>27</v>
      </c>
      <c r="B495" s="4" t="s">
        <v>187</v>
      </c>
      <c r="C495" s="4" t="s">
        <v>38</v>
      </c>
      <c r="D495" s="4">
        <v>59</v>
      </c>
      <c r="E495" s="4">
        <v>13</v>
      </c>
      <c r="F495" s="4">
        <v>7</v>
      </c>
      <c r="G495" s="4">
        <v>20</v>
      </c>
      <c r="H495" s="4">
        <v>179</v>
      </c>
      <c r="I495" s="4"/>
      <c r="J495" s="4"/>
      <c r="K495" s="4"/>
      <c r="L495" s="4"/>
      <c r="M495" s="4"/>
    </row>
    <row r="496" spans="1:13" x14ac:dyDescent="0.2">
      <c r="A496" s="4" t="s">
        <v>29</v>
      </c>
      <c r="B496" s="4" t="s">
        <v>85</v>
      </c>
      <c r="C496" s="4" t="s">
        <v>38</v>
      </c>
      <c r="D496" s="4">
        <v>31</v>
      </c>
      <c r="E496" s="4">
        <v>6</v>
      </c>
      <c r="F496" s="4">
        <v>11</v>
      </c>
      <c r="G496" s="4">
        <v>17</v>
      </c>
      <c r="H496" s="4">
        <v>118</v>
      </c>
      <c r="I496" s="13"/>
      <c r="J496" s="13"/>
      <c r="K496" s="13"/>
      <c r="L496" s="13"/>
      <c r="M496" s="13"/>
    </row>
    <row r="497" spans="1:13" x14ac:dyDescent="0.2">
      <c r="A497" s="4" t="s">
        <v>29</v>
      </c>
      <c r="B497" s="4" t="s">
        <v>321</v>
      </c>
      <c r="C497" s="4" t="s">
        <v>38</v>
      </c>
      <c r="D497" s="4">
        <v>9</v>
      </c>
      <c r="E497" s="4">
        <v>0</v>
      </c>
      <c r="F497" s="4">
        <v>0</v>
      </c>
      <c r="G497" s="4">
        <v>0</v>
      </c>
      <c r="H497" s="4">
        <v>64</v>
      </c>
      <c r="I497" s="12"/>
      <c r="J497" s="12"/>
      <c r="K497" s="12"/>
      <c r="L497" s="12"/>
      <c r="M497" s="12"/>
    </row>
    <row r="498" spans="1:13" x14ac:dyDescent="0.2">
      <c r="A498" s="4" t="s">
        <v>29</v>
      </c>
      <c r="B498" s="4" t="s">
        <v>322</v>
      </c>
      <c r="C498" s="4" t="s">
        <v>38</v>
      </c>
      <c r="D498" s="4">
        <v>13</v>
      </c>
      <c r="E498" s="4">
        <v>7</v>
      </c>
      <c r="F498" s="4">
        <v>4</v>
      </c>
      <c r="G498" s="4">
        <v>11</v>
      </c>
      <c r="H498" s="4">
        <v>27</v>
      </c>
      <c r="I498" s="12"/>
      <c r="J498" s="12"/>
      <c r="K498" s="12"/>
      <c r="L498" s="12"/>
      <c r="M498" s="12"/>
    </row>
    <row r="499" spans="1:13" x14ac:dyDescent="0.2">
      <c r="A499" s="4" t="s">
        <v>32</v>
      </c>
      <c r="B499" s="4" t="s">
        <v>131</v>
      </c>
      <c r="C499" s="4" t="s">
        <v>110</v>
      </c>
      <c r="D499" s="4">
        <v>2</v>
      </c>
      <c r="E499" s="4">
        <v>0</v>
      </c>
      <c r="F499" s="4">
        <v>0</v>
      </c>
      <c r="G499" s="4">
        <v>0</v>
      </c>
      <c r="H499" s="4">
        <v>5</v>
      </c>
      <c r="I499" s="12"/>
      <c r="J499" s="12"/>
      <c r="K499" s="12"/>
      <c r="L499" s="12"/>
      <c r="M499" s="12"/>
    </row>
    <row r="500" spans="1:13" x14ac:dyDescent="0.2">
      <c r="A500" s="4" t="s">
        <v>32</v>
      </c>
      <c r="B500" s="4" t="s">
        <v>323</v>
      </c>
      <c r="C500" s="4" t="s">
        <v>38</v>
      </c>
      <c r="D500" s="4">
        <v>19</v>
      </c>
      <c r="E500" s="4">
        <v>2</v>
      </c>
      <c r="F500" s="4">
        <v>5</v>
      </c>
      <c r="G500" s="4">
        <v>7</v>
      </c>
      <c r="H500" s="4">
        <v>78</v>
      </c>
      <c r="I500" s="12"/>
      <c r="J500" s="12"/>
      <c r="K500" s="12"/>
      <c r="L500" s="12"/>
      <c r="M500" s="12"/>
    </row>
    <row r="501" spans="1:13" x14ac:dyDescent="0.2">
      <c r="A501" s="4" t="s">
        <v>33</v>
      </c>
      <c r="B501" s="4" t="s">
        <v>321</v>
      </c>
      <c r="C501" s="4" t="s">
        <v>38</v>
      </c>
      <c r="D501" s="4">
        <v>67</v>
      </c>
      <c r="E501" s="4">
        <v>23</v>
      </c>
      <c r="F501" s="4">
        <v>26</v>
      </c>
      <c r="G501" s="4">
        <v>49</v>
      </c>
      <c r="H501" s="4">
        <v>277</v>
      </c>
      <c r="I501" s="12">
        <v>5</v>
      </c>
      <c r="J501" s="12">
        <v>1</v>
      </c>
      <c r="K501" s="12">
        <v>2</v>
      </c>
      <c r="L501" s="12">
        <v>3</v>
      </c>
      <c r="M501" s="12">
        <v>16</v>
      </c>
    </row>
    <row r="502" spans="1:13" x14ac:dyDescent="0.2">
      <c r="A502" s="4" t="s">
        <v>35</v>
      </c>
      <c r="B502" s="4" t="s">
        <v>321</v>
      </c>
      <c r="C502" s="4" t="s">
        <v>38</v>
      </c>
      <c r="D502" s="4">
        <v>41</v>
      </c>
      <c r="E502" s="4">
        <v>5</v>
      </c>
      <c r="F502" s="4">
        <v>11</v>
      </c>
      <c r="G502" s="4">
        <v>16</v>
      </c>
      <c r="H502" s="4">
        <v>220</v>
      </c>
      <c r="I502" s="12">
        <v>10</v>
      </c>
      <c r="J502" s="12">
        <v>4</v>
      </c>
      <c r="K502" s="12">
        <v>0</v>
      </c>
      <c r="L502" s="12">
        <v>4</v>
      </c>
      <c r="M502" s="12">
        <v>20</v>
      </c>
    </row>
    <row r="503" spans="1:13" x14ac:dyDescent="0.2">
      <c r="A503" s="12" t="s">
        <v>36</v>
      </c>
      <c r="B503" s="12" t="s">
        <v>324</v>
      </c>
      <c r="C503" s="12" t="s">
        <v>38</v>
      </c>
      <c r="D503" s="12">
        <v>2</v>
      </c>
      <c r="E503" s="12">
        <v>0</v>
      </c>
      <c r="F503" s="12">
        <v>0</v>
      </c>
      <c r="G503" s="12">
        <v>0</v>
      </c>
      <c r="H503" s="12">
        <v>2</v>
      </c>
      <c r="I503" s="12"/>
      <c r="J503" s="12"/>
      <c r="K503" s="12"/>
      <c r="L503" s="12"/>
      <c r="M503" s="12"/>
    </row>
    <row r="504" spans="1:13" ht="17" thickBot="1" x14ac:dyDescent="0.25">
      <c r="A504" s="13" t="s">
        <v>36</v>
      </c>
      <c r="B504" s="13" t="s">
        <v>37</v>
      </c>
      <c r="C504" s="13" t="s">
        <v>38</v>
      </c>
      <c r="D504" s="13">
        <v>0</v>
      </c>
      <c r="E504" s="13">
        <v>0</v>
      </c>
      <c r="F504" s="13">
        <v>0</v>
      </c>
      <c r="G504" s="13"/>
      <c r="H504" s="13">
        <v>0</v>
      </c>
      <c r="I504" s="13"/>
      <c r="J504" s="13"/>
      <c r="K504" s="13"/>
      <c r="L504" s="13"/>
      <c r="M504" s="13"/>
    </row>
    <row r="505" spans="1:13" ht="17" thickTop="1" x14ac:dyDescent="0.2">
      <c r="A505" s="17"/>
      <c r="B505" s="17" t="s">
        <v>39</v>
      </c>
      <c r="C505" s="17"/>
      <c r="D505" s="17">
        <f ca="1">SUMIF(C490:C504,"ECHL",D490:D503)+SUMIF(C490:C503,"AHL",D490:D503)+SUMIF(C490:C503,"IHL",D490:D503)+SUMIF(C490:C503,"NHL",D490:D503)+SUMIF(C490:C503,"CHL",D490:D503)+SUMIF(C490:C503,"WCHL",D490:D503)+SUMIF(C490:C503,"UHL",D490:D503)+SUMIF(C490:C503,"ACHL",D490:D503)</f>
        <v>247</v>
      </c>
      <c r="E505" s="17">
        <f ca="1">SUMIF(C490:C504,"ECHL",E490:E503)+SUMIF(C490:C504,"AHL",E490:E503)+SUMIF(C490:C504,"IHL",E490:E503)+SUMIF(C490:C504,"NHL",E490:E504)+SUMIF(C490:C504,"CHL",E490:E504)+SUMIF(C490:C504,"WCHL",E490:E504)+SUMIF(C341:C490,"UHL",E490:E503)+SUMIF(C490:C504,"ACHL",E490:E504)</f>
        <v>56</v>
      </c>
      <c r="F505" s="17">
        <f>SUMIF(C490:C504,"ECHL",F490:F504)+SUMIF(C490:C504,"AHL",F490:F504)+SUMIF(C490:C504,"IHL",F490:F504)+SUMIF(C490:C504,"NHL",F490:F504)+SUMIF(C490:C504,"CHL",F490:F504)+SUMIF(C490:C504,"WCHL",F490:F504)+SUMIF(C490:C504,"UHL",F490:F504)+SUMIF(C490:C504,"ACHL",F490:F504)</f>
        <v>64</v>
      </c>
      <c r="G505" s="17">
        <f>SUMIF(C490:C504,"ECHL",G490:G504)+SUMIF(C490:C504,"AHL",G490:G504)+SUMIF(C490:C504,"IHL",G490:G504)+SUMIF(C490:C504,"NHL",G490:G504)+SUMIF(C490:C504,"CHL",G490:G504)+SUMIF(C490:C504,"WCHL",G490:G504)+SUMIF(C490:C503,"UHL",G490:G504)+SUMIF(C490:C504,"ACHL",G490:G504)</f>
        <v>120</v>
      </c>
      <c r="H505" s="17">
        <f>SUMIF(C490:C504,"ECHL",H490:H504)+SUMIF(C490:C504,"AHL",H490:H504)+SUMIF(C490:C504,"IHL",H490:H504)+SUMIF(C490:C504,"NHL",H490:H504)+SUMIF(C490:C504,"CHL",H490:H504)+SUMIF(C490:C504,"WCHL",H490:H504)+SUMIF(C490:C504,"UHL",H490:H504)+SUMIF(C490:C504,"ACHL",H490:H504)</f>
        <v>982</v>
      </c>
      <c r="I505" s="17">
        <f>SUMIF(C490:C504,"ECHL",I490:I504)+SUMIF(C490:C504,"AHL",I490:I504)+SUMIF(C490:C504,"IHL",I490:I504)+SUMIF(C490:C504,"NHL",I490:I504)+SUMIF(C490:C504,"CHL",I490:I504)+SUMIF(C490:C504,"WCHL",I490:I504)+SUMIF(C490:C504,"UHL",I490:I504)+SUMIF(C490:C504,"ACHL",I490:I504)</f>
        <v>15</v>
      </c>
      <c r="J505" s="17">
        <f>SUMIF(C490:C504,"ECHL",J490:J504)+SUMIF(C490:C504,"AHL",J490:J504)+SUMIF(C490:C504,"IHL",J490:J504)+SUMIF(C490:C504,"NHL",J490:J504)+SUMIF(C490:C504,"CHL",J490:J504)+SUMIF(C490:C504,"WCHL",J490:J504)+SUMIF(C490:C504,"UHL",J490:J504)+SUMIF(C490:C504,"ACHL",J490:J504)</f>
        <v>5</v>
      </c>
      <c r="K505" s="17">
        <f>SUMIF(C490:C504,"ECHL",J490:J504)+SUMIF(C490:C504,"AHL",J490:J504)+SUMIF(C490:C504,"IHL",J490:J504)+SUMIF(C490:C504,"NHL",J490:J504)+SUMIF(C490:C504,"CHL",J490:J504)+SUMIF(C490:C504,"WCHL",J490:J504)+SUMIF(C490:C504,"UHL",J490:J504)+SUMIF(C490:C504,"ACHL",J490:J504)</f>
        <v>5</v>
      </c>
      <c r="L505" s="17">
        <f>SUMIF(C490:C504,"ECHL",L490:L504)+SUMIF(C490:C504,"AHL",L490:L504)+SUMIF(C490:C504,"IHL",L490:L504)+SUMIF(C490:C504,"NHL",L490:L504)+SUMIF(C490:C504,"CHL",L490:L504)+SUMIF(C490:C504,"WCHL",L490:L504)+SUMIF(C490:C504,"UHL",L490:L504)+SUMIF(C490:C504,"ACHL",L490:L504)</f>
        <v>7</v>
      </c>
      <c r="M505" s="17">
        <f ca="1">SUMIF(C487:CC497,"ECHL",M487:MC497)+SUMIF(C487:CC497,"AHL",M487:MC497)+SUMIF(C490:C504,"IHL",M487:MC497)+SUMIF(C504,"NHL",M490:M504)+SUMIF(C490:C504,"CHL",M490:M504)+SUMIF(C490:C504,"WCHL",M490:M504)+SUMIF(C490:C504,"UHL",M490:M504)+SUMIF(C490:C504,"ACHL",M490:M504)</f>
        <v>0</v>
      </c>
    </row>
    <row r="506" spans="1:13" x14ac:dyDescent="0.2">
      <c r="A506" s="16"/>
      <c r="B506" s="16" t="s">
        <v>40</v>
      </c>
      <c r="C506" s="16"/>
      <c r="D506" s="16">
        <f>SUMIF(C490:C504,"NHL",D490:D504)</f>
        <v>0</v>
      </c>
      <c r="E506" s="16">
        <f>SUMIF(C490:C504,"NHL",E490:E504)</f>
        <v>0</v>
      </c>
      <c r="F506" s="16">
        <f>SUMIF(C490:C504,"NHL",F490:F504)</f>
        <v>0</v>
      </c>
      <c r="G506" s="16">
        <f>SUMIF(C490:C504,"NHL",G490:G504)</f>
        <v>0</v>
      </c>
      <c r="H506" s="16">
        <f>SUMIF(C490:C504,"NHL",H490:H504)</f>
        <v>0</v>
      </c>
      <c r="I506" s="16">
        <f>SUMIF(C490:C504,"NHL",I490:I504)</f>
        <v>0</v>
      </c>
      <c r="J506" s="16">
        <f>SUMIF(C490:C504,"NHL",J490:J504)</f>
        <v>0</v>
      </c>
      <c r="K506" s="16">
        <f>SUMIF(C490:C504,"NHL",K490:K504)</f>
        <v>0</v>
      </c>
      <c r="L506" s="16">
        <f>SUMIF(C490:C504,"NHL",L490:L504)</f>
        <v>0</v>
      </c>
      <c r="M506" s="16">
        <f>SUMIF(C490:C504,"NHL",M490:M504)</f>
        <v>0</v>
      </c>
    </row>
    <row r="507" spans="1:13" x14ac:dyDescent="0.2">
      <c r="A507" s="16"/>
      <c r="B507" s="16" t="s">
        <v>41</v>
      </c>
      <c r="C507" s="16"/>
      <c r="D507" s="16">
        <f>SUMIF(C490:C504,"ECHL",D490:D504)</f>
        <v>241</v>
      </c>
      <c r="E507" s="16">
        <f>SUMIF(C490:C504,"ECHL",E490:E504)</f>
        <v>56</v>
      </c>
      <c r="F507" s="16">
        <f>SUMIF(C490:C504,"ECHL",F490:F504)</f>
        <v>64</v>
      </c>
      <c r="G507" s="16">
        <f>SUMIF(C490:C504,"ECHL",G490:G504)</f>
        <v>120</v>
      </c>
      <c r="H507" s="16">
        <f>SUMIF(C490:C504,"ECHL",H490:H504)</f>
        <v>965</v>
      </c>
      <c r="I507" s="16">
        <f>SUMIF(C490:C504,"ECHL",I490:I504)</f>
        <v>15</v>
      </c>
      <c r="J507" s="16">
        <f>SUMIF(C490:C504,"ECHL",J490:J504)</f>
        <v>5</v>
      </c>
      <c r="K507" s="16">
        <f>SUMIF(C490:C504,"ECHL",K490:K504)</f>
        <v>2</v>
      </c>
      <c r="L507" s="16">
        <f>SUMIF(C490:C504,"NHL",L490:L504)</f>
        <v>0</v>
      </c>
      <c r="M507" s="16">
        <f>SUMIF(C490:C504,"ECHL",M490:M504)</f>
        <v>36</v>
      </c>
    </row>
  </sheetData>
  <mergeCells count="123">
    <mergeCell ref="A368:M368"/>
    <mergeCell ref="A369:M369"/>
    <mergeCell ref="A370:M370"/>
    <mergeCell ref="A397:C397"/>
    <mergeCell ref="D397:H397"/>
    <mergeCell ref="I397:M397"/>
    <mergeCell ref="A394:M394"/>
    <mergeCell ref="A395:M395"/>
    <mergeCell ref="A396:M396"/>
    <mergeCell ref="A371:C371"/>
    <mergeCell ref="D371:H371"/>
    <mergeCell ref="I371:M371"/>
    <mergeCell ref="A321:M321"/>
    <mergeCell ref="A322:M322"/>
    <mergeCell ref="A323:M323"/>
    <mergeCell ref="A243:M243"/>
    <mergeCell ref="A274:M274"/>
    <mergeCell ref="A296:M296"/>
    <mergeCell ref="A324:C324"/>
    <mergeCell ref="D324:H324"/>
    <mergeCell ref="I324:M324"/>
    <mergeCell ref="A275:C275"/>
    <mergeCell ref="D275:H275"/>
    <mergeCell ref="I275:M275"/>
    <mergeCell ref="A347:C347"/>
    <mergeCell ref="D347:H347"/>
    <mergeCell ref="I347:M347"/>
    <mergeCell ref="A344:M344"/>
    <mergeCell ref="A345:M345"/>
    <mergeCell ref="A346:M346"/>
    <mergeCell ref="A223:M223"/>
    <mergeCell ref="A224:M224"/>
    <mergeCell ref="A225:M225"/>
    <mergeCell ref="A226:C226"/>
    <mergeCell ref="D226:H226"/>
    <mergeCell ref="I226:M226"/>
    <mergeCell ref="A294:M294"/>
    <mergeCell ref="A295:M295"/>
    <mergeCell ref="A297:C297"/>
    <mergeCell ref="D297:H297"/>
    <mergeCell ref="I297:M297"/>
    <mergeCell ref="A272:M272"/>
    <mergeCell ref="A273:M273"/>
    <mergeCell ref="A241:M241"/>
    <mergeCell ref="A242:M242"/>
    <mergeCell ref="A244:C244"/>
    <mergeCell ref="D244:H244"/>
    <mergeCell ref="I244:M244"/>
    <mergeCell ref="A201:M201"/>
    <mergeCell ref="A202:M202"/>
    <mergeCell ref="A203:M203"/>
    <mergeCell ref="A204:C204"/>
    <mergeCell ref="D204:H204"/>
    <mergeCell ref="I204:M204"/>
    <mergeCell ref="A178:M178"/>
    <mergeCell ref="A179:M179"/>
    <mergeCell ref="A180:M180"/>
    <mergeCell ref="A181:C181"/>
    <mergeCell ref="D181:H181"/>
    <mergeCell ref="I181:M181"/>
    <mergeCell ref="A152:M152"/>
    <mergeCell ref="A153:M153"/>
    <mergeCell ref="A154:M154"/>
    <mergeCell ref="A155:C155"/>
    <mergeCell ref="D155:H155"/>
    <mergeCell ref="I155:M155"/>
    <mergeCell ref="A130:C130"/>
    <mergeCell ref="D130:H130"/>
    <mergeCell ref="I130:M130"/>
    <mergeCell ref="A5:M5"/>
    <mergeCell ref="A6:M6"/>
    <mergeCell ref="A7:M7"/>
    <mergeCell ref="A8:C8"/>
    <mergeCell ref="D8:H8"/>
    <mergeCell ref="I8:M8"/>
    <mergeCell ref="F52:J52"/>
    <mergeCell ref="A54:M54"/>
    <mergeCell ref="A55:M55"/>
    <mergeCell ref="A29:M29"/>
    <mergeCell ref="A30:M30"/>
    <mergeCell ref="A31:M31"/>
    <mergeCell ref="A32:C32"/>
    <mergeCell ref="D32:H32"/>
    <mergeCell ref="I32:M32"/>
    <mergeCell ref="A81:M81"/>
    <mergeCell ref="A82:M82"/>
    <mergeCell ref="A83:M83"/>
    <mergeCell ref="A84:C84"/>
    <mergeCell ref="D84:H84"/>
    <mergeCell ref="I84:M84"/>
    <mergeCell ref="A127:M127"/>
    <mergeCell ref="A128:M128"/>
    <mergeCell ref="A129:M129"/>
    <mergeCell ref="A107:M107"/>
    <mergeCell ref="A108:M108"/>
    <mergeCell ref="A109:M109"/>
    <mergeCell ref="A110:C110"/>
    <mergeCell ref="D110:H110"/>
    <mergeCell ref="I110:M110"/>
    <mergeCell ref="A485:M485"/>
    <mergeCell ref="A486:M486"/>
    <mergeCell ref="A487:M487"/>
    <mergeCell ref="A488:C488"/>
    <mergeCell ref="D488:H488"/>
    <mergeCell ref="I488:M488"/>
    <mergeCell ref="A56:M56"/>
    <mergeCell ref="A57:C57"/>
    <mergeCell ref="D57:H57"/>
    <mergeCell ref="I57:M57"/>
    <mergeCell ref="A464:M464"/>
    <mergeCell ref="A465:M465"/>
    <mergeCell ref="A466:M466"/>
    <mergeCell ref="A467:C467"/>
    <mergeCell ref="D467:H467"/>
    <mergeCell ref="I467:M467"/>
    <mergeCell ref="A418:M418"/>
    <mergeCell ref="A419:M419"/>
    <mergeCell ref="A420:M420"/>
    <mergeCell ref="D421:M421"/>
    <mergeCell ref="A441:M441"/>
    <mergeCell ref="A442:M442"/>
    <mergeCell ref="A443:M443"/>
    <mergeCell ref="D444:M444"/>
  </mergeCells>
  <phoneticPr fontId="12" type="noConversion"/>
  <pageMargins left="0" right="0" top="0.25" bottom="0.25" header="0.5" footer="0.5"/>
  <pageSetup orientation="portrait" horizontalDpi="4294967292" verticalDpi="4294967292" r:id="rId1"/>
  <tableParts count="4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Microsoft Office User</cp:lastModifiedBy>
  <cp:lastPrinted>2015-10-15T15:49:44Z</cp:lastPrinted>
  <dcterms:created xsi:type="dcterms:W3CDTF">2015-10-12T23:49:07Z</dcterms:created>
  <dcterms:modified xsi:type="dcterms:W3CDTF">2015-10-30T02:19:22Z</dcterms:modified>
</cp:coreProperties>
</file>