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Flames01\Documents\"/>
    </mc:Choice>
  </mc:AlternateContent>
  <bookViews>
    <workbookView xWindow="0" yWindow="0" windowWidth="20490" windowHeight="7755" tabRatio="674"/>
  </bookViews>
  <sheets>
    <sheet name="Sched - Results" sheetId="1" r:id="rId1"/>
    <sheet name="Record When" sheetId="2" r:id="rId2"/>
    <sheet name="Sit. Stats" sheetId="3" r:id="rId3"/>
    <sheet name="Player Game-By-Game" sheetId="5" state="hidden" r:id="rId4"/>
    <sheet name="Goalie Game-By-Game" sheetId="8" state="hidden" r:id="rId5"/>
    <sheet name="Highs &amp; Lows" sheetId="6" r:id="rId6"/>
    <sheet name="Thunder vs. ECHL" sheetId="4" r:id="rId7"/>
    <sheet name="Streaks" sheetId="9" r:id="rId8"/>
    <sheet name="Special Stats" sheetId="7" r:id="rId9"/>
  </sheets>
  <definedNames>
    <definedName name="_xlnm.Print_Area" localSheetId="4">'Goalie Game-By-Game'!$A$1:$AP$84</definedName>
    <definedName name="_xlnm.Print_Area" localSheetId="5">'Highs &amp; Lows'!$A$1:$Q$71</definedName>
    <definedName name="_xlnm.Print_Area" localSheetId="3">'Player Game-By-Game'!$A$1:$EH$89</definedName>
    <definedName name="_xlnm.Print_Area" localSheetId="0">'Sched - Results'!$A$1:$O$77</definedName>
    <definedName name="_xlnm.Print_Area" localSheetId="2">'Sit. Stats'!$A$1:$K$37</definedName>
    <definedName name="_xlnm.Print_Area" localSheetId="8">'Special Stats'!$A$1:$Q$54</definedName>
    <definedName name="_xlnm.Print_Area" localSheetId="7">Streaks!$A$1:$T$50</definedName>
  </definedNames>
  <calcPr calcId="152511"/>
</workbook>
</file>

<file path=xl/calcChain.xml><?xml version="1.0" encoding="utf-8"?>
<calcChain xmlns="http://schemas.openxmlformats.org/spreadsheetml/2006/main">
  <c r="G9" i="3" l="1"/>
  <c r="L59" i="4" l="1"/>
  <c r="C24" i="3" l="1"/>
  <c r="C8" i="2"/>
  <c r="G8" i="2"/>
  <c r="N60" i="4"/>
  <c r="K60" i="4"/>
  <c r="I60" i="4"/>
  <c r="H60" i="4"/>
  <c r="G60" i="4"/>
  <c r="F60" i="4"/>
  <c r="B60" i="4"/>
  <c r="C60" i="4"/>
  <c r="N59" i="4"/>
  <c r="M59" i="4"/>
  <c r="O59" i="4" s="1"/>
  <c r="K59" i="4"/>
  <c r="J59" i="4"/>
  <c r="I59" i="4"/>
  <c r="H59" i="4"/>
  <c r="G59" i="4"/>
  <c r="F59" i="4"/>
  <c r="E59" i="4"/>
  <c r="C59" i="4"/>
  <c r="B59" i="4"/>
  <c r="N58" i="4"/>
  <c r="M58" i="4"/>
  <c r="K58" i="4"/>
  <c r="J58" i="4"/>
  <c r="I58" i="4"/>
  <c r="H58" i="4"/>
  <c r="G58" i="4"/>
  <c r="F58" i="4"/>
  <c r="C58" i="4"/>
  <c r="B58" i="4"/>
  <c r="D58" i="4"/>
  <c r="N57" i="4"/>
  <c r="M57" i="4"/>
  <c r="K57" i="4"/>
  <c r="J57" i="4"/>
  <c r="I57" i="4"/>
  <c r="H57" i="4"/>
  <c r="G57" i="4"/>
  <c r="F57" i="4"/>
  <c r="D57" i="4"/>
  <c r="B57" i="4"/>
  <c r="C57" i="4"/>
  <c r="J56" i="4"/>
  <c r="I56" i="4"/>
  <c r="E53" i="4"/>
  <c r="N52" i="4"/>
  <c r="M52" i="4"/>
  <c r="O52" i="4" s="1"/>
  <c r="K52" i="4"/>
  <c r="I52" i="4"/>
  <c r="H52" i="4"/>
  <c r="G52" i="4"/>
  <c r="F52" i="4"/>
  <c r="D52" i="4"/>
  <c r="B52" i="4"/>
  <c r="N51" i="4"/>
  <c r="M51" i="4"/>
  <c r="K51" i="4"/>
  <c r="J51" i="4"/>
  <c r="I51" i="4"/>
  <c r="H51" i="4"/>
  <c r="G51" i="4"/>
  <c r="F51" i="4"/>
  <c r="E51" i="4"/>
  <c r="B51" i="4"/>
  <c r="C51" i="4"/>
  <c r="M50" i="4"/>
  <c r="N50" i="4"/>
  <c r="K50" i="4"/>
  <c r="J50" i="4"/>
  <c r="L50" i="4"/>
  <c r="I50" i="4"/>
  <c r="H50" i="4"/>
  <c r="G50" i="4"/>
  <c r="F50" i="4"/>
  <c r="B50" i="4"/>
  <c r="C50" i="4"/>
  <c r="N49" i="4"/>
  <c r="M49" i="4"/>
  <c r="K49" i="4"/>
  <c r="J49" i="4"/>
  <c r="L49" i="4"/>
  <c r="I49" i="4"/>
  <c r="H49" i="4"/>
  <c r="G49" i="4"/>
  <c r="F49" i="4"/>
  <c r="D49" i="4"/>
  <c r="C49" i="4"/>
  <c r="B49" i="4"/>
  <c r="O41" i="4"/>
  <c r="L41" i="4"/>
  <c r="O37" i="4"/>
  <c r="L34" i="4"/>
  <c r="O34" i="4"/>
  <c r="L30" i="4"/>
  <c r="O29" i="4"/>
  <c r="L29" i="4"/>
  <c r="L21" i="4"/>
  <c r="L19" i="4"/>
  <c r="L18" i="4"/>
  <c r="L16" i="4"/>
  <c r="L15" i="4"/>
  <c r="L14" i="4"/>
  <c r="L13" i="4"/>
  <c r="L12" i="4"/>
  <c r="L11" i="4"/>
  <c r="O16" i="4"/>
  <c r="O14" i="4"/>
  <c r="O12" i="4"/>
  <c r="O11" i="4"/>
  <c r="O18" i="4"/>
  <c r="G16" i="2"/>
  <c r="E16" i="2"/>
  <c r="F16" i="2"/>
  <c r="D16" i="2"/>
  <c r="C16" i="2"/>
  <c r="B16" i="2"/>
  <c r="G15" i="2"/>
  <c r="F15" i="2"/>
  <c r="E15" i="2"/>
  <c r="C15" i="2"/>
  <c r="F8" i="2"/>
  <c r="E8" i="2"/>
  <c r="D8" i="2"/>
  <c r="B8" i="2"/>
  <c r="AO76" i="8"/>
  <c r="AM76" i="8"/>
  <c r="L51" i="4"/>
  <c r="O40" i="4"/>
  <c r="O32" i="4"/>
  <c r="L40" i="4"/>
  <c r="L32" i="4"/>
  <c r="J52" i="4"/>
  <c r="L52" i="4"/>
  <c r="E52" i="4"/>
  <c r="C52" i="4"/>
  <c r="B53" i="4"/>
  <c r="O15" i="4"/>
  <c r="O31" i="4"/>
  <c r="M53" i="4"/>
  <c r="N53" i="4"/>
  <c r="L57" i="4"/>
  <c r="L58" i="4"/>
  <c r="O38" i="4"/>
  <c r="L38" i="4"/>
  <c r="L31" i="4"/>
  <c r="O19" i="4"/>
  <c r="O30" i="4"/>
  <c r="M56" i="4"/>
  <c r="N56" i="4"/>
  <c r="O57" i="4"/>
  <c r="E56" i="4"/>
  <c r="O49" i="4"/>
  <c r="K56" i="4"/>
  <c r="L56" i="4"/>
  <c r="L37" i="4"/>
  <c r="O51" i="4"/>
  <c r="O13" i="4"/>
  <c r="M54" i="4"/>
  <c r="N54" i="4"/>
  <c r="K54" i="4"/>
  <c r="J54" i="4"/>
  <c r="L35" i="4"/>
  <c r="O35" i="4"/>
  <c r="L33" i="4"/>
  <c r="O33" i="4"/>
  <c r="M60" i="4"/>
  <c r="O60" i="4"/>
  <c r="J60" i="4"/>
  <c r="L60" i="4"/>
  <c r="O20" i="4"/>
  <c r="O22" i="4"/>
  <c r="L22" i="4"/>
  <c r="L20" i="4"/>
  <c r="F55" i="4"/>
  <c r="J48" i="4"/>
  <c r="K48" i="4"/>
  <c r="L48" i="4" s="1"/>
  <c r="N55" i="4"/>
  <c r="M55" i="4"/>
  <c r="K55" i="4"/>
  <c r="J55" i="4"/>
  <c r="O36" i="4"/>
  <c r="L36" i="4"/>
  <c r="O17" i="4"/>
  <c r="L17" i="4"/>
  <c r="O21" i="4"/>
  <c r="M48" i="4"/>
  <c r="N48" i="4"/>
  <c r="O58" i="4"/>
  <c r="L39" i="4"/>
  <c r="O39" i="4"/>
  <c r="O10" i="4"/>
  <c r="L10" i="4"/>
  <c r="J53" i="4"/>
  <c r="L53" i="4"/>
  <c r="K53" i="4"/>
  <c r="I55" i="4"/>
  <c r="I54" i="4"/>
  <c r="I53" i="4"/>
  <c r="I48" i="4"/>
  <c r="H56" i="4"/>
  <c r="H55" i="4"/>
  <c r="H54" i="4"/>
  <c r="H53" i="4"/>
  <c r="H48" i="4"/>
  <c r="G56" i="4"/>
  <c r="G55" i="4"/>
  <c r="G54" i="4"/>
  <c r="G53" i="4"/>
  <c r="G48" i="4"/>
  <c r="F56" i="4"/>
  <c r="F54" i="4"/>
  <c r="F53" i="4"/>
  <c r="F48" i="4"/>
  <c r="E60" i="4"/>
  <c r="E58" i="4"/>
  <c r="E57" i="4"/>
  <c r="E55" i="4"/>
  <c r="E54" i="4"/>
  <c r="E50" i="4"/>
  <c r="E49" i="4"/>
  <c r="E48" i="4"/>
  <c r="D60" i="4"/>
  <c r="D59" i="4"/>
  <c r="D56" i="4"/>
  <c r="D55" i="4"/>
  <c r="D54" i="4"/>
  <c r="D53" i="4"/>
  <c r="D51" i="4"/>
  <c r="D50" i="4"/>
  <c r="D48" i="4"/>
  <c r="C56" i="4"/>
  <c r="C55" i="4"/>
  <c r="C54" i="4"/>
  <c r="C53" i="4"/>
  <c r="C48" i="4"/>
  <c r="B56" i="4"/>
  <c r="B55" i="4"/>
  <c r="B54" i="4"/>
  <c r="B48" i="4"/>
  <c r="AO62" i="8"/>
  <c r="AO72" i="8"/>
  <c r="AM75" i="8"/>
  <c r="AM74" i="8"/>
  <c r="AM73" i="8"/>
  <c r="AM72" i="8"/>
  <c r="AA72" i="8"/>
  <c r="AA71" i="8"/>
  <c r="AO70" i="8"/>
  <c r="AM70" i="8"/>
  <c r="AA68" i="8"/>
  <c r="AO67" i="8"/>
  <c r="AM67" i="8"/>
  <c r="AO65" i="8"/>
  <c r="AM66" i="8"/>
  <c r="AM65" i="8"/>
  <c r="AO66" i="8"/>
  <c r="AO63" i="8"/>
  <c r="AO51" i="8"/>
  <c r="AM63" i="8"/>
  <c r="AO52" i="8"/>
  <c r="AM62" i="8"/>
  <c r="AM52" i="8"/>
  <c r="Q62" i="8"/>
  <c r="Q61" i="8"/>
  <c r="O62" i="8"/>
  <c r="O61" i="8"/>
  <c r="Q56" i="8"/>
  <c r="Q58" i="8"/>
  <c r="O59" i="8"/>
  <c r="Q59" i="8"/>
  <c r="O58" i="8"/>
  <c r="O56" i="8"/>
  <c r="AM51" i="8"/>
  <c r="Q45" i="8"/>
  <c r="O45" i="8"/>
  <c r="O43" i="8"/>
  <c r="Q43" i="8"/>
  <c r="Q42" i="8"/>
  <c r="Q39" i="8"/>
  <c r="O42" i="8"/>
  <c r="O39" i="8"/>
  <c r="AO31" i="8"/>
  <c r="AO37" i="8"/>
  <c r="AM41" i="8"/>
  <c r="AM37" i="8"/>
  <c r="Q38" i="8"/>
  <c r="O38" i="8"/>
  <c r="Q34" i="8"/>
  <c r="O36" i="8"/>
  <c r="AM31" i="8"/>
  <c r="O26" i="8"/>
  <c r="Q33" i="8"/>
  <c r="O34" i="8"/>
  <c r="O30" i="8"/>
  <c r="Q21" i="8"/>
  <c r="AO25" i="8"/>
  <c r="AM28" i="8"/>
  <c r="Q30" i="8"/>
  <c r="Q24" i="8"/>
  <c r="AO28" i="8"/>
  <c r="AM25" i="8"/>
  <c r="O24" i="8"/>
  <c r="AO22" i="8"/>
  <c r="AM22" i="8"/>
  <c r="O23" i="8"/>
  <c r="O21" i="8"/>
  <c r="AO18" i="8"/>
  <c r="AM18" i="8"/>
  <c r="AM17" i="8"/>
  <c r="Q20" i="8"/>
  <c r="O20" i="8"/>
  <c r="Q19" i="8"/>
  <c r="O19" i="8"/>
  <c r="Q17" i="8"/>
  <c r="O17" i="8"/>
  <c r="AO17" i="8"/>
  <c r="AM10" i="8"/>
  <c r="Q16" i="8"/>
  <c r="Q8" i="8"/>
  <c r="Q12" i="8"/>
  <c r="O16" i="8"/>
  <c r="Q15" i="8"/>
  <c r="O15" i="8"/>
  <c r="AO14" i="8"/>
  <c r="AO10" i="8"/>
  <c r="AM14" i="8"/>
  <c r="Q13" i="8"/>
  <c r="O13" i="8"/>
  <c r="O11" i="8"/>
  <c r="Q11" i="8"/>
  <c r="Q9" i="8"/>
  <c r="O9" i="8"/>
  <c r="O8" i="8"/>
  <c r="G17" i="3"/>
  <c r="H17" i="3" s="1"/>
  <c r="G16" i="3"/>
  <c r="H16" i="3"/>
  <c r="H9" i="3"/>
  <c r="G10" i="3"/>
  <c r="H10" i="3" s="1"/>
  <c r="F32" i="3"/>
  <c r="F33" i="3"/>
  <c r="J25" i="3"/>
  <c r="J26" i="3"/>
  <c r="J24" i="3"/>
  <c r="E26" i="3"/>
  <c r="E25" i="3"/>
  <c r="E24" i="3"/>
  <c r="L55" i="4"/>
  <c r="O55" i="4"/>
  <c r="O54" i="4"/>
  <c r="L54" i="4"/>
  <c r="O53" i="4"/>
  <c r="O56" i="4"/>
  <c r="O48" i="4"/>
  <c r="O50" i="4"/>
</calcChain>
</file>

<file path=xl/sharedStrings.xml><?xml version="1.0" encoding="utf-8"?>
<sst xmlns="http://schemas.openxmlformats.org/spreadsheetml/2006/main" count="2278" uniqueCount="586">
  <si>
    <t>Game</t>
  </si>
  <si>
    <t>Date</t>
  </si>
  <si>
    <t>Opponent</t>
  </si>
  <si>
    <t>Result</t>
  </si>
  <si>
    <t>Score</t>
  </si>
  <si>
    <t>Record</t>
  </si>
  <si>
    <t>Points</t>
  </si>
  <si>
    <t>Standings (Conf/Div)</t>
  </si>
  <si>
    <t>Goalie</t>
  </si>
  <si>
    <t>GWG</t>
  </si>
  <si>
    <t>ADK Shots</t>
  </si>
  <si>
    <t>Opp Shots</t>
  </si>
  <si>
    <t>PP</t>
  </si>
  <si>
    <t>PK</t>
  </si>
  <si>
    <t>Attendance</t>
  </si>
  <si>
    <t>at ELM</t>
  </si>
  <si>
    <t>W</t>
  </si>
  <si>
    <t>4-1</t>
  </si>
  <si>
    <t>1-0-0</t>
  </si>
  <si>
    <t>(1/1)</t>
  </si>
  <si>
    <t>K. Appleby</t>
  </si>
  <si>
    <t>L. Marcotte</t>
  </si>
  <si>
    <t>2/4</t>
  </si>
  <si>
    <t>3/3</t>
  </si>
  <si>
    <t>at BRM</t>
  </si>
  <si>
    <t>OTW</t>
  </si>
  <si>
    <t>5-4</t>
  </si>
  <si>
    <t>2-0-0</t>
  </si>
  <si>
    <t>(2/1)</t>
  </si>
  <si>
    <t>R.Bordson</t>
  </si>
  <si>
    <t>2/5</t>
  </si>
  <si>
    <t>3/4</t>
  </si>
  <si>
    <t>MAN</t>
  </si>
  <si>
    <t>4-2</t>
  </si>
  <si>
    <t>3-0-0</t>
  </si>
  <si>
    <t>(3/1)</t>
  </si>
  <si>
    <t>J. Henry</t>
  </si>
  <si>
    <t>0/2</t>
  </si>
  <si>
    <t>5/5</t>
  </si>
  <si>
    <t>at MAN</t>
  </si>
  <si>
    <t>5-2</t>
  </si>
  <si>
    <t>4-0-0</t>
  </si>
  <si>
    <t>K.Simpson</t>
  </si>
  <si>
    <t>R.Lomberg</t>
  </si>
  <si>
    <t>2/2</t>
  </si>
  <si>
    <t>ORL</t>
  </si>
  <si>
    <t>5-0-0</t>
  </si>
  <si>
    <t>0/5</t>
  </si>
  <si>
    <t>at WHL</t>
  </si>
  <si>
    <t>6-0-0</t>
  </si>
  <si>
    <t>K.Appleby</t>
  </si>
  <si>
    <t>3/6</t>
  </si>
  <si>
    <t>at KAL</t>
  </si>
  <si>
    <t>3-2</t>
  </si>
  <si>
    <t>7-0-0</t>
  </si>
  <si>
    <t>0/3</t>
  </si>
  <si>
    <t>2/3</t>
  </si>
  <si>
    <t>at CIN</t>
  </si>
  <si>
    <t>L</t>
  </si>
  <si>
    <t>2-4</t>
  </si>
  <si>
    <t>J. Pendenza</t>
  </si>
  <si>
    <t>0/4</t>
  </si>
  <si>
    <t>at TOL</t>
  </si>
  <si>
    <t>1-0</t>
  </si>
  <si>
    <t>M. Heard</t>
  </si>
  <si>
    <t>1/5</t>
  </si>
  <si>
    <t>at ATL</t>
  </si>
  <si>
    <t>at GRN</t>
  </si>
  <si>
    <t>NOR</t>
  </si>
  <si>
    <t>ELM</t>
  </si>
  <si>
    <t>GRN</t>
  </si>
  <si>
    <t>BRM</t>
  </si>
  <si>
    <t>at NOR</t>
  </si>
  <si>
    <t>REA</t>
  </si>
  <si>
    <t>at REA</t>
  </si>
  <si>
    <t>SC</t>
  </si>
  <si>
    <t>WHL</t>
  </si>
  <si>
    <t>at SC</t>
  </si>
  <si>
    <t>at ORL</t>
  </si>
  <si>
    <t>KAL</t>
  </si>
  <si>
    <t>ADIRONDACK'S RECORD WHEN…...</t>
  </si>
  <si>
    <t>GP</t>
  </si>
  <si>
    <t>OTL</t>
  </si>
  <si>
    <t>SOL</t>
  </si>
  <si>
    <t>PTS</t>
  </si>
  <si>
    <t>Home</t>
  </si>
  <si>
    <t>Scoring First Goal</t>
  </si>
  <si>
    <t>Road</t>
  </si>
  <si>
    <t>Allowing First Goal</t>
  </si>
  <si>
    <t>OVERALL</t>
  </si>
  <si>
    <t>Leading After 1st Period</t>
  </si>
  <si>
    <t>Western Conference, Home</t>
  </si>
  <si>
    <t>Trailing After 1st Period</t>
  </si>
  <si>
    <t>Western Conference, Away</t>
  </si>
  <si>
    <t>Tied After 1st Period</t>
  </si>
  <si>
    <t>Eastern Conference, Home</t>
  </si>
  <si>
    <t>Eastern Conference, Away</t>
  </si>
  <si>
    <t>Leading After 2nd Period</t>
  </si>
  <si>
    <t>Trailing After 2nd Period</t>
  </si>
  <si>
    <t>Western Conference, Total</t>
  </si>
  <si>
    <t>Tied After 2nd Period</t>
  </si>
  <si>
    <t>Eastern Conference, Total</t>
  </si>
  <si>
    <t>Outshooting Opponent</t>
  </si>
  <si>
    <t>vs. East Division</t>
  </si>
  <si>
    <t>Outshot By Opponent</t>
  </si>
  <si>
    <t>vs. North Division</t>
  </si>
  <si>
    <t>Shots Tied</t>
  </si>
  <si>
    <t>vs. South Division</t>
  </si>
  <si>
    <t>vs. Midwest Division</t>
  </si>
  <si>
    <t>One-Goal Games</t>
  </si>
  <si>
    <t>vs. Central Division</t>
  </si>
  <si>
    <t>Two-Goal Games</t>
  </si>
  <si>
    <t>vs. West Division</t>
  </si>
  <si>
    <t>Three-Goal Games</t>
  </si>
  <si>
    <t>Four-Goal Games</t>
  </si>
  <si>
    <t>in October</t>
  </si>
  <si>
    <t>Five-Goal Games</t>
  </si>
  <si>
    <t>in November</t>
  </si>
  <si>
    <t>Six-Or-More Goal Games</t>
  </si>
  <si>
    <t>in December</t>
  </si>
  <si>
    <t>in January</t>
  </si>
  <si>
    <t>Shutout</t>
  </si>
  <si>
    <t>in February</t>
  </si>
  <si>
    <t>Scoring One Goal</t>
  </si>
  <si>
    <t>in March</t>
  </si>
  <si>
    <t>Scoring Two Goals</t>
  </si>
  <si>
    <t>in April</t>
  </si>
  <si>
    <t>Scoring Three Goals</t>
  </si>
  <si>
    <t>Scoring Four Goals</t>
  </si>
  <si>
    <t>in Regulation</t>
  </si>
  <si>
    <t>Scoring Five Goals</t>
  </si>
  <si>
    <t>in Overtime</t>
  </si>
  <si>
    <t>Scoring Six-Or-More Goals</t>
  </si>
  <si>
    <t>in Shootout</t>
  </si>
  <si>
    <t>When Posting a Shutout</t>
  </si>
  <si>
    <t>Coming Off Win</t>
  </si>
  <si>
    <t>Allowing One Goal</t>
  </si>
  <si>
    <t>Coming Off Loss</t>
  </si>
  <si>
    <t>Allowing Two Goals</t>
  </si>
  <si>
    <t>Coming Off OT Loss</t>
  </si>
  <si>
    <t>Allowing Three Goals</t>
  </si>
  <si>
    <t>Coming Off SO Loss</t>
  </si>
  <si>
    <t>Allowing Four Goals</t>
  </si>
  <si>
    <t>Allowing Five Goals</t>
  </si>
  <si>
    <t>on Monday</t>
  </si>
  <si>
    <t>Allowing Six-Or-More Goals</t>
  </si>
  <si>
    <t>on Tuesday</t>
  </si>
  <si>
    <t>on Wednesday</t>
  </si>
  <si>
    <t>Second Game in Two Nights</t>
  </si>
  <si>
    <t>on Thursday</t>
  </si>
  <si>
    <t>Third Game in Three Nights</t>
  </si>
  <si>
    <t>on Friday</t>
  </si>
  <si>
    <t>In New York</t>
  </si>
  <si>
    <t>on Saturday</t>
  </si>
  <si>
    <t>In United States</t>
  </si>
  <si>
    <t>on Sunday</t>
  </si>
  <si>
    <t>In Canada</t>
  </si>
  <si>
    <t>SITUATIONAL STATISTICS</t>
  </si>
  <si>
    <t>GOALS BY PERIOD</t>
  </si>
  <si>
    <t>1st</t>
  </si>
  <si>
    <t>2nd</t>
  </si>
  <si>
    <t>3rd</t>
  </si>
  <si>
    <t>OT</t>
  </si>
  <si>
    <t>SO</t>
  </si>
  <si>
    <t>Total</t>
  </si>
  <si>
    <t>Avg. Per Game</t>
  </si>
  <si>
    <t>Adirondack Thunder</t>
  </si>
  <si>
    <t>SHOTS BY PERIOD</t>
  </si>
  <si>
    <t>SPECIAL TEAMS</t>
  </si>
  <si>
    <t>Power Play</t>
  </si>
  <si>
    <t>Penalty Kill</t>
  </si>
  <si>
    <t>G</t>
  </si>
  <si>
    <t>Att</t>
  </si>
  <si>
    <t>PP %</t>
  </si>
  <si>
    <t>Kills</t>
  </si>
  <si>
    <t>PK %</t>
  </si>
  <si>
    <t>Overall</t>
  </si>
  <si>
    <t>Away</t>
  </si>
  <si>
    <t>PENALTIES</t>
  </si>
  <si>
    <t>PIMs</t>
  </si>
  <si>
    <t>Avg. Minutes</t>
  </si>
  <si>
    <t>Opponents</t>
  </si>
  <si>
    <t>PLAYER GAME-BY-GAME</t>
  </si>
  <si>
    <t>D</t>
  </si>
  <si>
    <t>F</t>
  </si>
  <si>
    <t>B. Kulak</t>
  </si>
  <si>
    <t>R. Culkin</t>
  </si>
  <si>
    <t>S. Acolatse</t>
  </si>
  <si>
    <t>T. Wotherspoon</t>
  </si>
  <si>
    <t>D. Stevenson</t>
  </si>
  <si>
    <t>J. Ramage</t>
  </si>
  <si>
    <t>G. Hathaway</t>
  </si>
  <si>
    <t>D. Setoguchi</t>
  </si>
  <si>
    <t>T. Elson</t>
  </si>
  <si>
    <t>M. Cundari</t>
  </si>
  <si>
    <t>K. Agostino</t>
  </si>
  <si>
    <t>M. Tousignant</t>
  </si>
  <si>
    <t>M. Ferland</t>
  </si>
  <si>
    <t>E. Poirier</t>
  </si>
  <si>
    <t>B, Harris</t>
  </si>
  <si>
    <t>B. McGrattan</t>
  </si>
  <si>
    <t>D. Shore</t>
  </si>
  <si>
    <t>T. Gillies</t>
  </si>
  <si>
    <t>M. Reinhart</t>
  </si>
  <si>
    <t>M. Granlund</t>
  </si>
  <si>
    <t>B. Hanowski</t>
  </si>
  <si>
    <t>P. Sieloff</t>
  </si>
  <si>
    <t>T. Vause</t>
  </si>
  <si>
    <t>C. Reid</t>
  </si>
  <si>
    <t>N. Yonkman</t>
  </si>
  <si>
    <t>C. Potter</t>
  </si>
  <si>
    <t>D. Wolf</t>
  </si>
  <si>
    <t>B. Arnold</t>
  </si>
  <si>
    <t>B. Van Brabant</t>
  </si>
  <si>
    <t>#</t>
  </si>
  <si>
    <t>DATE</t>
  </si>
  <si>
    <t>OPP</t>
  </si>
  <si>
    <t>RES</t>
  </si>
  <si>
    <t>SCORE</t>
  </si>
  <si>
    <t>A</t>
  </si>
  <si>
    <t>+/-</t>
  </si>
  <si>
    <t>PIM</t>
  </si>
  <si>
    <t>@RCH</t>
  </si>
  <si>
    <t>1-6</t>
  </si>
  <si>
    <t>SA (AHL)</t>
  </si>
  <si>
    <t>Calgary (NHL)</t>
  </si>
  <si>
    <t>ALB</t>
  </si>
  <si>
    <t>1-5</t>
  </si>
  <si>
    <t>RFD</t>
  </si>
  <si>
    <t>at LHV</t>
  </si>
  <si>
    <t>3-4</t>
  </si>
  <si>
    <t>LHV</t>
  </si>
  <si>
    <t>W</t>
    <phoneticPr fontId="29" type="noConversion"/>
  </si>
  <si>
    <t>4-2</t>
    <phoneticPr fontId="29" type="noConversion"/>
  </si>
  <si>
    <t>at UTI</t>
  </si>
  <si>
    <t>0-3</t>
  </si>
  <si>
    <t>at RCH</t>
  </si>
  <si>
    <t>1-4</t>
  </si>
  <si>
    <t>RCH</t>
  </si>
  <si>
    <t>7-3</t>
  </si>
  <si>
    <t>SA</t>
  </si>
  <si>
    <t>7-6</t>
  </si>
  <si>
    <t>UTI</t>
  </si>
  <si>
    <t>L</t>
    <phoneticPr fontId="29" type="noConversion"/>
  </si>
  <si>
    <t>4-5</t>
    <phoneticPr fontId="29" type="noConversion"/>
  </si>
  <si>
    <t>at HAM</t>
  </si>
  <si>
    <t>3-1</t>
  </si>
  <si>
    <t>4-3</t>
  </si>
  <si>
    <t>at LE</t>
  </si>
  <si>
    <t>SOW</t>
  </si>
  <si>
    <t>CHI</t>
  </si>
  <si>
    <t>3-0</t>
  </si>
  <si>
    <t>SYR</t>
  </si>
  <si>
    <t>2-1</t>
  </si>
  <si>
    <t>TOR</t>
  </si>
  <si>
    <t>GR</t>
  </si>
  <si>
    <t>HAM</t>
  </si>
  <si>
    <t>3-5</t>
  </si>
  <si>
    <t>TEX</t>
  </si>
  <si>
    <t>at BIN</t>
  </si>
  <si>
    <t>at ALB</t>
  </si>
  <si>
    <t>at MIL</t>
  </si>
  <si>
    <t>at IA</t>
  </si>
  <si>
    <t>at CHI</t>
  </si>
  <si>
    <t>2-3</t>
  </si>
  <si>
    <t>1-2</t>
  </si>
  <si>
    <t>5-0</t>
  </si>
  <si>
    <t>at TOR</t>
  </si>
  <si>
    <t>2-0</t>
  </si>
  <si>
    <t>DNP</t>
  </si>
  <si>
    <t>4-0</t>
  </si>
  <si>
    <t>6-2</t>
  </si>
  <si>
    <t>B.  Kulak</t>
  </si>
  <si>
    <t>T. Wotherspoon</t>
    <phoneticPr fontId="29" type="noConversion"/>
  </si>
  <si>
    <t>B. Harris</t>
  </si>
  <si>
    <t>Florida (ECHL)</t>
  </si>
  <si>
    <t>INJ</t>
  </si>
  <si>
    <t>Reading (ECHL)</t>
  </si>
  <si>
    <t>Colorado (ECHL)</t>
  </si>
  <si>
    <t>OKC</t>
  </si>
  <si>
    <t>COL (ECHL)</t>
  </si>
  <si>
    <t>4-5</t>
  </si>
  <si>
    <t>-1</t>
  </si>
  <si>
    <t>1-4</t>
    <phoneticPr fontId="29" type="noConversion"/>
  </si>
  <si>
    <t>DNP</t>
    <phoneticPr fontId="29" type="noConversion"/>
  </si>
  <si>
    <t>at UTI</t>
    <phoneticPr fontId="29" type="noConversion"/>
  </si>
  <si>
    <t>MIL</t>
  </si>
  <si>
    <t>-2</t>
  </si>
  <si>
    <t>MIL</t>
    <phoneticPr fontId="29" type="noConversion"/>
  </si>
  <si>
    <t>-3</t>
  </si>
  <si>
    <t>at RCH</t>
    <phoneticPr fontId="29" type="noConversion"/>
  </si>
  <si>
    <t>4-1</t>
    <phoneticPr fontId="29" type="noConversion"/>
  </si>
  <si>
    <t>RCH</t>
    <phoneticPr fontId="29" type="noConversion"/>
  </si>
  <si>
    <t>IA</t>
  </si>
  <si>
    <t>0-4</t>
  </si>
  <si>
    <t>IA</t>
    <phoneticPr fontId="29" type="noConversion"/>
  </si>
  <si>
    <t>2-4</t>
    <phoneticPr fontId="29" type="noConversion"/>
  </si>
  <si>
    <t>SUSP</t>
  </si>
  <si>
    <t>UTI</t>
    <phoneticPr fontId="29" type="noConversion"/>
  </si>
  <si>
    <t>2-3</t>
    <phoneticPr fontId="29" type="noConversion"/>
  </si>
  <si>
    <t>10-0</t>
  </si>
  <si>
    <t>SYR</t>
    <phoneticPr fontId="29" type="noConversion"/>
  </si>
  <si>
    <t>4-7</t>
    <phoneticPr fontId="29" type="noConversion"/>
  </si>
  <si>
    <t>at OKC</t>
  </si>
  <si>
    <t>at OKC</t>
    <phoneticPr fontId="29" type="noConversion"/>
  </si>
  <si>
    <t>Bridgeport (AHL)</t>
  </si>
  <si>
    <t>3-1</t>
    <phoneticPr fontId="29" type="noConversion"/>
  </si>
  <si>
    <t>2-5</t>
  </si>
  <si>
    <t>TOR</t>
    <phoneticPr fontId="29" type="noConversion"/>
  </si>
  <si>
    <t>at HAM</t>
    <phoneticPr fontId="29" type="noConversion"/>
  </si>
  <si>
    <t>at TOR</t>
    <phoneticPr fontId="29" type="noConversion"/>
  </si>
  <si>
    <t>HAM</t>
    <phoneticPr fontId="29" type="noConversion"/>
  </si>
  <si>
    <t>at SYR</t>
  </si>
  <si>
    <t>4-7</t>
  </si>
  <si>
    <t>at SYR</t>
    <phoneticPr fontId="29" type="noConversion"/>
  </si>
  <si>
    <t>w</t>
  </si>
  <si>
    <t>BIN</t>
  </si>
  <si>
    <t>OTL</t>
    <phoneticPr fontId="29" type="noConversion"/>
  </si>
  <si>
    <t>7-8</t>
    <phoneticPr fontId="29" type="noConversion"/>
  </si>
  <si>
    <t>BIN</t>
    <phoneticPr fontId="29" type="noConversion"/>
  </si>
  <si>
    <t>-</t>
    <phoneticPr fontId="29" type="noConversion"/>
  </si>
  <si>
    <t>at RFD</t>
  </si>
  <si>
    <t>at RFD</t>
    <phoneticPr fontId="29" type="noConversion"/>
  </si>
  <si>
    <t>SOL</t>
    <phoneticPr fontId="29" type="noConversion"/>
  </si>
  <si>
    <t>3-4</t>
    <phoneticPr fontId="29" type="noConversion"/>
  </si>
  <si>
    <t>0-4</t>
    <phoneticPr fontId="29" type="noConversion"/>
  </si>
  <si>
    <t>at GR</t>
  </si>
  <si>
    <t>at GR</t>
    <phoneticPr fontId="29" type="noConversion"/>
  </si>
  <si>
    <t>RFD</t>
    <phoneticPr fontId="29" type="noConversion"/>
  </si>
  <si>
    <t>OKC</t>
    <phoneticPr fontId="29" type="noConversion"/>
  </si>
  <si>
    <t>at TEX</t>
  </si>
  <si>
    <t>at TEX</t>
    <phoneticPr fontId="29" type="noConversion"/>
  </si>
  <si>
    <t>at SA</t>
  </si>
  <si>
    <t>at SA</t>
    <phoneticPr fontId="29" type="noConversion"/>
  </si>
  <si>
    <t>LE</t>
  </si>
  <si>
    <t>LE</t>
    <phoneticPr fontId="29" type="noConversion"/>
  </si>
  <si>
    <t>GOALIE GAME-BY-GAME</t>
  </si>
  <si>
    <t>J. Ortio</t>
  </si>
  <si>
    <t>D. Carr</t>
  </si>
  <si>
    <t>B. Thiessen</t>
  </si>
  <si>
    <t>MIN</t>
  </si>
  <si>
    <t>SEC</t>
  </si>
  <si>
    <t>TIME</t>
  </si>
  <si>
    <t>SVS</t>
  </si>
  <si>
    <t>SV%</t>
  </si>
  <si>
    <t>GA</t>
  </si>
  <si>
    <t>GAA</t>
  </si>
  <si>
    <t>57</t>
  </si>
  <si>
    <t>48</t>
  </si>
  <si>
    <t>Colorado  (ECHL)</t>
  </si>
  <si>
    <t>vs. RFD</t>
  </si>
  <si>
    <t>59.9</t>
  </si>
  <si>
    <t>58.7</t>
  </si>
  <si>
    <t>1.02</t>
  </si>
  <si>
    <t>58.10</t>
    <phoneticPr fontId="29" type="noConversion"/>
  </si>
  <si>
    <t>3.09</t>
  </si>
  <si>
    <t>60</t>
    <phoneticPr fontId="29" type="noConversion"/>
  </si>
  <si>
    <t>INJ</t>
    <phoneticPr fontId="29" type="noConversion"/>
  </si>
  <si>
    <t>60:00</t>
  </si>
  <si>
    <t>13:42</t>
    <phoneticPr fontId="29" type="noConversion"/>
  </si>
  <si>
    <t>46.14</t>
  </si>
  <si>
    <t>59.00</t>
  </si>
  <si>
    <t>60.00</t>
  </si>
  <si>
    <t>3.09</t>
    <phoneticPr fontId="29" type="noConversion"/>
  </si>
  <si>
    <t>27:37</t>
    <phoneticPr fontId="29" type="noConversion"/>
  </si>
  <si>
    <t>67:00</t>
    <phoneticPr fontId="29" type="noConversion"/>
  </si>
  <si>
    <t>5.37</t>
    <phoneticPr fontId="29" type="noConversion"/>
  </si>
  <si>
    <t>59:14</t>
    <phoneticPr fontId="29" type="noConversion"/>
  </si>
  <si>
    <t>4.06</t>
    <phoneticPr fontId="29" type="noConversion"/>
  </si>
  <si>
    <t>60:00</t>
    <phoneticPr fontId="29" type="noConversion"/>
  </si>
  <si>
    <t>1.00</t>
    <phoneticPr fontId="29" type="noConversion"/>
  </si>
  <si>
    <t>58.5</t>
  </si>
  <si>
    <t>SEASON HIGHS AND LOWS</t>
  </si>
  <si>
    <t>Combined</t>
  </si>
  <si>
    <t>Longest Winning Streak</t>
  </si>
  <si>
    <t>10/16 @ ELM - 11/4 @ KAL</t>
  </si>
  <si>
    <t>Longest Undefeated in Regulation Streak</t>
  </si>
  <si>
    <t>Longest Losing Streak</t>
  </si>
  <si>
    <t>--</t>
  </si>
  <si>
    <t>Longest Winless in Regulation Streak</t>
  </si>
  <si>
    <t>SINGLE GAME HIGHS AND LOWS</t>
  </si>
  <si>
    <t>Largest Margin of Victory</t>
  </si>
  <si>
    <t>2(10/24 vs MCH, 10/28 vs ORL)</t>
  </si>
  <si>
    <t>Largest Margin of Defeat</t>
  </si>
  <si>
    <t>11/6 @ CIN</t>
  </si>
  <si>
    <t>Most Goals Scored (Game Ends in Reg.)</t>
  </si>
  <si>
    <t>10/25 @MCH</t>
  </si>
  <si>
    <t>Most Goals Scored (Game Ends in OT)</t>
  </si>
  <si>
    <t>10/23 @ BRM</t>
  </si>
  <si>
    <t>Most Goals Scored (Game Ends in SO)</t>
  </si>
  <si>
    <t>Most Goals Scored (Single Period)</t>
  </si>
  <si>
    <t>10/25 @MCH (3rd)</t>
  </si>
  <si>
    <t>Most Goals Allowed (Game Ends in Reg.)</t>
  </si>
  <si>
    <t>Most Goals Allowed (Game Ends in OT)</t>
  </si>
  <si>
    <t>Most Goals Allowed (Game Ends in SO)</t>
  </si>
  <si>
    <t>Most Goals Allowed (Single Period)</t>
  </si>
  <si>
    <t>Most Shots Taken (Game)</t>
  </si>
  <si>
    <t>10/28 vs ORL</t>
  </si>
  <si>
    <t>Most Shots Taken (Single Period)</t>
  </si>
  <si>
    <t>10/23 @ BRM (2nd)</t>
  </si>
  <si>
    <t>Most Shots Allowed (Game)</t>
  </si>
  <si>
    <t>10/24 vs MCH</t>
  </si>
  <si>
    <t>2(10/24 vs MCH, 10/25 @MCH)</t>
  </si>
  <si>
    <t>Most Shots Allowed (Single Period)</t>
  </si>
  <si>
    <t>10/24 vs MCH (3rd)</t>
  </si>
  <si>
    <t>Fewest Shots Taken (Game)</t>
  </si>
  <si>
    <t>Fewest Shots Taken (Single Period)</t>
  </si>
  <si>
    <t>10/24 vs MCH (2nd)</t>
  </si>
  <si>
    <t>Fewest Shots Allowed (Game)</t>
  </si>
  <si>
    <t>Fewest Shots Allowed (Single Period)</t>
  </si>
  <si>
    <t>Most Penalty Minutes (Game)</t>
  </si>
  <si>
    <t>2(10/24 vs MCH,  11/7 @TOL)</t>
  </si>
  <si>
    <t>Fewest Penalty Minutes (Game)</t>
  </si>
  <si>
    <t>10/25@MCH</t>
  </si>
  <si>
    <t>SINGLE GAME INDIVIDUAL HIGHS AND LOWS</t>
  </si>
  <si>
    <t>Most Goals Scored</t>
  </si>
  <si>
    <t>2(10/23 @ BRM, 10/25 @MCH)</t>
  </si>
  <si>
    <t>Most Goals, Opponent</t>
  </si>
  <si>
    <t>2x (10/23 @ BRM, 11/6 @ CIN)</t>
  </si>
  <si>
    <t>Most Assists</t>
  </si>
  <si>
    <t>Most Assists, Opponent</t>
  </si>
  <si>
    <t>Most Points</t>
  </si>
  <si>
    <t>Most Points, Opponent</t>
  </si>
  <si>
    <t>Most Penalty Minutes</t>
  </si>
  <si>
    <t xml:space="preserve"> 11/7 @TOL</t>
  </si>
  <si>
    <t>Most Penalty Minutes, Opponent</t>
  </si>
  <si>
    <t>Most Saves</t>
  </si>
  <si>
    <t>K.Simpson (10/25 @MCH)</t>
  </si>
  <si>
    <t>K. Appleby (10/24 vs MCH)</t>
  </si>
  <si>
    <t>Most Saves, Opponent</t>
  </si>
  <si>
    <t>E. Pasquale (10/23 @ BRM)</t>
  </si>
  <si>
    <t>WHEN THE THUNDER LAST………..</t>
  </si>
  <si>
    <t>Won</t>
  </si>
  <si>
    <t>10/28</t>
  </si>
  <si>
    <t>4-2 vs ORL</t>
  </si>
  <si>
    <t>11/7</t>
  </si>
  <si>
    <t>1-0 @ TOL</t>
  </si>
  <si>
    <t>Played in Overtime</t>
  </si>
  <si>
    <t>11/4</t>
  </si>
  <si>
    <t>3-2 @ KAL</t>
  </si>
  <si>
    <t>Won in Overtime</t>
  </si>
  <si>
    <t>Played in a Shootout</t>
  </si>
  <si>
    <t>Won a Shootout</t>
  </si>
  <si>
    <t>Had a Shutout</t>
  </si>
  <si>
    <t>Got Shutout</t>
  </si>
  <si>
    <t>Scored a Hat Trick</t>
  </si>
  <si>
    <t>Scored Five or More Goals</t>
  </si>
  <si>
    <t>10/25</t>
  </si>
  <si>
    <t>5-2 @MCH</t>
  </si>
  <si>
    <t>Allowed Five or More Goals</t>
  </si>
  <si>
    <t>Scored a Shorthanded Goal</t>
  </si>
  <si>
    <t>Allowed a Shorthanded Goal</t>
  </si>
  <si>
    <t>10/23</t>
  </si>
  <si>
    <t>B. McGregor - BRM</t>
  </si>
  <si>
    <t>Scored an Empty Net Goal</t>
  </si>
  <si>
    <t>ADIRONDACK THUNDER VS. THE ECHL</t>
  </si>
  <si>
    <t>THUNDER AT THE CIVIC CENTER</t>
  </si>
  <si>
    <t>Goals &amp; Shots</t>
  </si>
  <si>
    <t>Special Teams</t>
  </si>
  <si>
    <t>Against</t>
  </si>
  <si>
    <t>Wins</t>
  </si>
  <si>
    <t>Losses</t>
  </si>
  <si>
    <t>Goals For</t>
  </si>
  <si>
    <t>Goals Against</t>
  </si>
  <si>
    <t>Shots For</t>
  </si>
  <si>
    <t>Shots Against</t>
  </si>
  <si>
    <t>PPG</t>
  </si>
  <si>
    <t>PP Chances</t>
  </si>
  <si>
    <t>PP%</t>
  </si>
  <si>
    <t>PK Chances</t>
  </si>
  <si>
    <t>PK%</t>
  </si>
  <si>
    <t>Atlanta Gladiators</t>
  </si>
  <si>
    <t>Brampton Beast</t>
  </si>
  <si>
    <t>Cincinnati Cyclones</t>
  </si>
  <si>
    <t>Elmira Jackals</t>
  </si>
  <si>
    <t>Greenville Swamp Rabbits</t>
  </si>
  <si>
    <t>Kalamazoo Wings</t>
  </si>
  <si>
    <t>Manchester Monarchs</t>
  </si>
  <si>
    <t>Norfolk Admirals</t>
  </si>
  <si>
    <t>Orlando Solar Bears</t>
  </si>
  <si>
    <t>Reading Royals</t>
  </si>
  <si>
    <t>South Carolina Stingrays</t>
  </si>
  <si>
    <t>Toledo Walleye</t>
  </si>
  <si>
    <t>Wheeling Nailers</t>
  </si>
  <si>
    <t>THUNDER ON THE ROAD</t>
  </si>
  <si>
    <t>THUNDER TOTALS</t>
  </si>
  <si>
    <t>CURRENT PLAYER STREAKS</t>
  </si>
  <si>
    <t>Goals - Home</t>
  </si>
  <si>
    <t>Goals - Away</t>
  </si>
  <si>
    <t>Goals - Overall</t>
  </si>
  <si>
    <t>Length</t>
  </si>
  <si>
    <t>Player</t>
  </si>
  <si>
    <t>Streak Duration</t>
  </si>
  <si>
    <t>Start &amp; End</t>
  </si>
  <si>
    <t>(10/24-10/28)</t>
  </si>
  <si>
    <t>x - R.Bordson</t>
  </si>
  <si>
    <t>(10/30 - 11/4)</t>
  </si>
  <si>
    <t>(10/28-11/4)</t>
  </si>
  <si>
    <t>M. Kirkpatrick</t>
  </si>
  <si>
    <t>Assists - Home</t>
  </si>
  <si>
    <t>Assists- Away</t>
  </si>
  <si>
    <t>Assists - Overall</t>
  </si>
  <si>
    <t>M.Heard</t>
  </si>
  <si>
    <t>R. Constant</t>
  </si>
  <si>
    <t>x - R. Bordson</t>
  </si>
  <si>
    <t>(11/4)</t>
  </si>
  <si>
    <t>G.Wolfe</t>
  </si>
  <si>
    <t>x - K.Simpson</t>
  </si>
  <si>
    <t>(10/25)</t>
  </si>
  <si>
    <t>Points - Home</t>
  </si>
  <si>
    <t>Points- Away</t>
  </si>
  <si>
    <t>Points - Overall</t>
  </si>
  <si>
    <t>R.Constant</t>
  </si>
  <si>
    <t>G. Wolfe</t>
  </si>
  <si>
    <t>(10/30-11/4)</t>
  </si>
  <si>
    <t>x -K. Simpson</t>
  </si>
  <si>
    <t>x - R.Lomberg</t>
  </si>
  <si>
    <t>SPECIAL TEAMS STATS</t>
  </si>
  <si>
    <t>POWER PLAY POINTS</t>
  </si>
  <si>
    <t>SHORTHANDED POINTS</t>
  </si>
  <si>
    <t>Player Name</t>
  </si>
  <si>
    <t>Rob Bordson</t>
  </si>
  <si>
    <t>Ryan Constant</t>
  </si>
  <si>
    <t>Kyle Flanagan</t>
  </si>
  <si>
    <t>Louick Marcotte</t>
  </si>
  <si>
    <t>Mathieu Brodeur</t>
  </si>
  <si>
    <t>David Shields</t>
  </si>
  <si>
    <t>Joe Faust</t>
  </si>
  <si>
    <t>James Henry</t>
  </si>
  <si>
    <t>Kent Simpson</t>
  </si>
  <si>
    <t>Michael Kirkpatrick</t>
  </si>
  <si>
    <t>Greg Wolfe</t>
  </si>
  <si>
    <t>Mitchell Heard</t>
  </si>
  <si>
    <t>\</t>
  </si>
  <si>
    <t>Shootout Stats</t>
  </si>
  <si>
    <t>Skaters</t>
  </si>
  <si>
    <t>Goalies</t>
  </si>
  <si>
    <t>Goals</t>
  </si>
  <si>
    <t>Attempts</t>
  </si>
  <si>
    <t>Shooting %</t>
  </si>
  <si>
    <t>Saves</t>
  </si>
  <si>
    <t>11/7 @TOL</t>
  </si>
  <si>
    <t>8-1-0</t>
  </si>
  <si>
    <t>7-1-0</t>
  </si>
  <si>
    <t>9-1-0</t>
  </si>
  <si>
    <t>0/7</t>
  </si>
  <si>
    <t>4x( MR: 11/13 @ATL)</t>
  </si>
  <si>
    <t>11/7 @ TOL</t>
  </si>
  <si>
    <t>11/13 @ ATL (2nd)</t>
  </si>
  <si>
    <t>11/13 @ ATL (1st &amp; 3rd)</t>
  </si>
  <si>
    <t>4-1 @ ATL</t>
  </si>
  <si>
    <t>(11/13)</t>
  </si>
  <si>
    <t>9-2-0</t>
  </si>
  <si>
    <t>B.Hart</t>
  </si>
  <si>
    <t>0/8</t>
  </si>
  <si>
    <t>11/14 @GRN</t>
  </si>
  <si>
    <t>4x (MR: 11/14 @ GRN (3rd))</t>
  </si>
  <si>
    <r>
      <rPr>
        <sz val="11"/>
        <rFont val="Calibri"/>
        <family val="2"/>
        <scheme val="minor"/>
      </rPr>
      <t>11/14@ GRN</t>
    </r>
  </si>
  <si>
    <t>M.Kirkpatrick</t>
  </si>
  <si>
    <t>(11/14)</t>
  </si>
  <si>
    <t>(11/6 - 11/14)</t>
  </si>
  <si>
    <t xml:space="preserve">x - J. Faust </t>
  </si>
  <si>
    <t>M.Brodeur</t>
  </si>
  <si>
    <t>(10/23-11/14)</t>
  </si>
  <si>
    <t>(10/30-11/14)</t>
  </si>
  <si>
    <t>(11/13-11/14)</t>
  </si>
  <si>
    <t>10-2-0</t>
  </si>
  <si>
    <t>1/1</t>
  </si>
  <si>
    <t>10/24 vs MCH -11/18 vs NOR</t>
  </si>
  <si>
    <t>3(MR 11/18 vs NOR)</t>
  </si>
  <si>
    <t>11/18 vs NOR</t>
  </si>
  <si>
    <t>11/18 vs  NOR</t>
  </si>
  <si>
    <t>11/18 vs NOR (3rd)</t>
  </si>
  <si>
    <t>2 Goalies (11/18 vs NOR)</t>
  </si>
  <si>
    <t>11/18</t>
  </si>
  <si>
    <t xml:space="preserve">3-2 vs NOR </t>
  </si>
  <si>
    <t>11/13</t>
  </si>
  <si>
    <t>3-2 vs NOR</t>
  </si>
  <si>
    <t>M. Eller</t>
  </si>
  <si>
    <t>(11/18)</t>
  </si>
  <si>
    <t>D. Fraser</t>
  </si>
  <si>
    <t>(10/28 - 11/18)</t>
  </si>
  <si>
    <t>M. Bergin</t>
  </si>
  <si>
    <t>G. Ladd</t>
  </si>
  <si>
    <t>(11/14 -11/18)</t>
  </si>
  <si>
    <t>(11/7 - 11/18)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</si>
</sst>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4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3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25"/>
      <color indexed="8"/>
      <name val="Crillee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4.5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"/>
    </font>
    <font>
      <b/>
      <sz val="8"/>
      <name val="Calibri 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7"/>
      <color indexed="8"/>
      <name val="Calibri"/>
      <family val="2"/>
    </font>
    <font>
      <sz val="35"/>
      <color indexed="8"/>
      <name val="CCElephantmenTall"/>
      <family val="2"/>
    </font>
    <font>
      <sz val="35"/>
      <color theme="1"/>
      <name val="CCElephantmenTall"/>
      <family val="2"/>
    </font>
    <font>
      <sz val="30"/>
      <color theme="1"/>
      <name val="CCElephantmenTall"/>
      <family val="2"/>
    </font>
    <font>
      <sz val="30"/>
      <color indexed="8"/>
      <name val="CCElephantmenTal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 style="medium">
        <color auto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theme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auto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theme="1" tint="0.499984740745262"/>
      </bottom>
      <diagonal/>
    </border>
    <border>
      <left/>
      <right/>
      <top style="medium">
        <color auto="1"/>
      </top>
      <bottom style="medium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theme="1" tint="0.499984740745262"/>
      </bottom>
      <diagonal/>
    </border>
    <border>
      <left/>
      <right style="medium">
        <color rgb="FF000000"/>
      </right>
      <top style="medium">
        <color theme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4" fillId="0" borderId="0" applyNumberFormat="0" applyFill="0" applyBorder="0" applyAlignment="0" applyProtection="0"/>
  </cellStyleXfs>
  <cellXfs count="82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/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7" xfId="0" applyFont="1" applyBorder="1"/>
    <xf numFmtId="0" fontId="12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7" fillId="0" borderId="20" xfId="0" applyFont="1" applyBorder="1" applyAlignment="1"/>
    <xf numFmtId="0" fontId="0" fillId="0" borderId="9" xfId="0" applyFont="1" applyBorder="1"/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9" fillId="0" borderId="7" xfId="0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20" fillId="0" borderId="0" xfId="0" applyFont="1"/>
    <xf numFmtId="0" fontId="18" fillId="0" borderId="0" xfId="0" applyFont="1"/>
    <xf numFmtId="0" fontId="15" fillId="0" borderId="1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9" xfId="0" applyFont="1" applyBorder="1"/>
    <xf numFmtId="0" fontId="7" fillId="0" borderId="7" xfId="0" applyFont="1" applyBorder="1"/>
    <xf numFmtId="0" fontId="16" fillId="0" borderId="7" xfId="0" applyFont="1" applyBorder="1"/>
    <xf numFmtId="0" fontId="16" fillId="0" borderId="8" xfId="0" applyFont="1" applyBorder="1"/>
    <xf numFmtId="0" fontId="0" fillId="0" borderId="7" xfId="0" applyFill="1" applyBorder="1"/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" fontId="12" fillId="0" borderId="10" xfId="0" quotePrefix="1" applyNumberFormat="1" applyFont="1" applyBorder="1" applyAlignment="1">
      <alignment horizontal="center" vertical="center"/>
    </xf>
    <xf numFmtId="0" fontId="12" fillId="0" borderId="14" xfId="0" quotePrefix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23" fillId="0" borderId="15" xfId="0" applyFont="1" applyBorder="1" applyAlignment="1">
      <alignment horizontal="center" vertical="center"/>
    </xf>
    <xf numFmtId="0" fontId="0" fillId="0" borderId="12" xfId="0" applyBorder="1"/>
    <xf numFmtId="0" fontId="7" fillId="0" borderId="0" xfId="0" applyFont="1"/>
    <xf numFmtId="0" fontId="0" fillId="0" borderId="13" xfId="0" applyBorder="1"/>
    <xf numFmtId="0" fontId="12" fillId="0" borderId="12" xfId="0" applyFont="1" applyBorder="1"/>
    <xf numFmtId="16" fontId="12" fillId="0" borderId="29" xfId="0" applyNumberFormat="1" applyFont="1" applyBorder="1" applyAlignment="1">
      <alignment horizontal="center"/>
    </xf>
    <xf numFmtId="16" fontId="12" fillId="0" borderId="30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6" fillId="0" borderId="26" xfId="3" applyFont="1" applyBorder="1" applyAlignment="1">
      <alignment horizontal="center"/>
    </xf>
    <xf numFmtId="2" fontId="26" fillId="0" borderId="22" xfId="3" applyNumberFormat="1" applyFont="1" applyBorder="1" applyAlignment="1">
      <alignment horizontal="center"/>
    </xf>
    <xf numFmtId="0" fontId="26" fillId="0" borderId="27" xfId="3" applyFont="1" applyBorder="1" applyAlignment="1">
      <alignment horizontal="center"/>
    </xf>
    <xf numFmtId="0" fontId="26" fillId="0" borderId="28" xfId="3" applyFont="1" applyBorder="1" applyAlignment="1">
      <alignment horizontal="center"/>
    </xf>
    <xf numFmtId="164" fontId="26" fillId="0" borderId="28" xfId="3" applyNumberFormat="1" applyFont="1" applyBorder="1" applyAlignment="1">
      <alignment horizontal="center"/>
    </xf>
    <xf numFmtId="0" fontId="26" fillId="0" borderId="22" xfId="3" applyFont="1" applyBorder="1" applyAlignment="1">
      <alignment horizontal="center"/>
    </xf>
    <xf numFmtId="0" fontId="26" fillId="0" borderId="31" xfId="3" applyFont="1" applyBorder="1" applyAlignment="1">
      <alignment horizontal="center"/>
    </xf>
    <xf numFmtId="2" fontId="26" fillId="0" borderId="26" xfId="3" applyNumberFormat="1" applyFont="1" applyBorder="1" applyAlignment="1">
      <alignment horizontal="center"/>
    </xf>
    <xf numFmtId="16" fontId="12" fillId="0" borderId="18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6" fontId="12" fillId="0" borderId="37" xfId="0" applyNumberFormat="1" applyFont="1" applyBorder="1" applyAlignment="1">
      <alignment horizontal="center"/>
    </xf>
    <xf numFmtId="16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" fontId="12" fillId="0" borderId="11" xfId="0" quotePrefix="1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6" fontId="12" fillId="0" borderId="26" xfId="0" quotePrefix="1" applyNumberFormat="1" applyFont="1" applyBorder="1" applyAlignment="1">
      <alignment horizontal="center" vertical="center"/>
    </xf>
    <xf numFmtId="0" fontId="12" fillId="0" borderId="11" xfId="0" applyFont="1" applyBorder="1"/>
    <xf numFmtId="0" fontId="11" fillId="0" borderId="6" xfId="0" applyFont="1" applyBorder="1"/>
    <xf numFmtId="165" fontId="0" fillId="0" borderId="2" xfId="0" applyNumberForma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" fontId="12" fillId="0" borderId="39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16" fontId="12" fillId="0" borderId="38" xfId="0" applyNumberFormat="1" applyFont="1" applyBorder="1" applyAlignment="1">
      <alignment horizontal="center"/>
    </xf>
    <xf numFmtId="0" fontId="12" fillId="0" borderId="33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6" xfId="0" quotePrefix="1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1" xfId="0" quotePrefix="1" applyFont="1" applyBorder="1" applyAlignment="1">
      <alignment horizontal="center"/>
    </xf>
    <xf numFmtId="46" fontId="12" fillId="0" borderId="38" xfId="0" quotePrefix="1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16" fontId="12" fillId="0" borderId="16" xfId="0" quotePrefix="1" applyNumberFormat="1" applyFont="1" applyBorder="1" applyAlignment="1">
      <alignment horizontal="center" vertical="center"/>
    </xf>
    <xf numFmtId="16" fontId="12" fillId="0" borderId="43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26" xfId="0" quotePrefix="1" applyFont="1" applyBorder="1" applyAlignment="1">
      <alignment horizontal="center" vertical="center"/>
    </xf>
    <xf numFmtId="16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" fontId="12" fillId="0" borderId="44" xfId="0" applyNumberFormat="1" applyFont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" fontId="12" fillId="0" borderId="38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" fontId="12" fillId="0" borderId="26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16" fontId="12" fillId="0" borderId="46" xfId="0" quotePrefix="1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quotePrefix="1" applyFont="1" applyBorder="1" applyAlignment="1">
      <alignment horizontal="center" vertical="center"/>
    </xf>
    <xf numFmtId="16" fontId="30" fillId="0" borderId="16" xfId="0" quotePrefix="1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0" fillId="0" borderId="5" xfId="0" applyFont="1" applyBorder="1"/>
    <xf numFmtId="2" fontId="12" fillId="0" borderId="22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12" fillId="0" borderId="26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/>
    </xf>
    <xf numFmtId="17" fontId="12" fillId="0" borderId="26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16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166" fontId="12" fillId="0" borderId="28" xfId="0" quotePrefix="1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2" fillId="0" borderId="46" xfId="0" quotePrefix="1" applyFont="1" applyBorder="1" applyAlignment="1">
      <alignment horizontal="center" vertical="center"/>
    </xf>
    <xf numFmtId="16" fontId="12" fillId="0" borderId="31" xfId="0" applyNumberFormat="1" applyFont="1" applyBorder="1" applyAlignment="1">
      <alignment horizontal="center"/>
    </xf>
    <xf numFmtId="16" fontId="12" fillId="0" borderId="44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" fontId="12" fillId="0" borderId="16" xfId="0" quotePrefix="1" applyNumberFormat="1" applyFont="1" applyBorder="1" applyAlignment="1">
      <alignment horizontal="center"/>
    </xf>
    <xf numFmtId="16" fontId="12" fillId="0" borderId="26" xfId="0" quotePrefix="1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22" xfId="0" applyBorder="1"/>
    <xf numFmtId="0" fontId="12" fillId="0" borderId="26" xfId="0" quotePrefix="1" applyFont="1" applyBorder="1" applyAlignment="1">
      <alignment horizontal="center"/>
    </xf>
    <xf numFmtId="0" fontId="12" fillId="0" borderId="27" xfId="0" applyFont="1" applyBorder="1" applyAlignment="1"/>
    <xf numFmtId="0" fontId="12" fillId="0" borderId="28" xfId="0" applyFont="1" applyBorder="1" applyAlignment="1"/>
    <xf numFmtId="0" fontId="12" fillId="0" borderId="22" xfId="0" applyFont="1" applyBorder="1" applyAlignment="1"/>
    <xf numFmtId="0" fontId="12" fillId="0" borderId="16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" fontId="12" fillId="0" borderId="26" xfId="0" quotePrefix="1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22" xfId="0" applyFont="1" applyBorder="1"/>
    <xf numFmtId="0" fontId="12" fillId="0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6" fontId="2" fillId="2" borderId="28" xfId="0" quotePrefix="1" applyNumberFormat="1" applyFont="1" applyFill="1" applyBorder="1" applyAlignment="1">
      <alignment horizontal="center" vertical="center"/>
    </xf>
    <xf numFmtId="46" fontId="2" fillId="2" borderId="22" xfId="0" quotePrefix="1" applyNumberFormat="1" applyFont="1" applyFill="1" applyBorder="1" applyAlignment="1">
      <alignment horizontal="center" vertical="center"/>
    </xf>
    <xf numFmtId="0" fontId="12" fillId="0" borderId="25" xfId="0" applyFont="1" applyBorder="1"/>
    <xf numFmtId="0" fontId="22" fillId="0" borderId="46" xfId="0" applyFont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quotePrefix="1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/>
    </xf>
    <xf numFmtId="164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6" xfId="0" applyFont="1" applyBorder="1"/>
    <xf numFmtId="0" fontId="12" fillId="0" borderId="55" xfId="0" applyFont="1" applyBorder="1"/>
    <xf numFmtId="0" fontId="12" fillId="0" borderId="28" xfId="0" applyFont="1" applyBorder="1"/>
    <xf numFmtId="0" fontId="12" fillId="0" borderId="28" xfId="0" applyFont="1" applyFill="1" applyBorder="1"/>
    <xf numFmtId="2" fontId="12" fillId="0" borderId="28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2" fontId="12" fillId="0" borderId="5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vertical="center"/>
    </xf>
    <xf numFmtId="16" fontId="12" fillId="0" borderId="26" xfId="0" quotePrefix="1" applyNumberFormat="1" applyFont="1" applyBorder="1"/>
    <xf numFmtId="2" fontId="12" fillId="0" borderId="6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2" fillId="0" borderId="46" xfId="0" quotePrefix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16" fontId="12" fillId="0" borderId="0" xfId="0" applyNumberFormat="1" applyFont="1" applyBorder="1" applyAlignment="1">
      <alignment horizontal="center" vertical="center"/>
    </xf>
    <xf numFmtId="16" fontId="12" fillId="0" borderId="8" xfId="0" applyNumberFormat="1" applyFont="1" applyBorder="1" applyAlignment="1">
      <alignment horizontal="center"/>
    </xf>
    <xf numFmtId="16" fontId="12" fillId="0" borderId="14" xfId="0" applyNumberFormat="1" applyFont="1" applyBorder="1" applyAlignment="1">
      <alignment horizontal="center"/>
    </xf>
    <xf numFmtId="16" fontId="12" fillId="0" borderId="0" xfId="0" quotePrefix="1" applyNumberFormat="1" applyFont="1" applyBorder="1" applyAlignment="1">
      <alignment vertical="center"/>
    </xf>
    <xf numFmtId="16" fontId="12" fillId="0" borderId="0" xfId="0" quotePrefix="1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7" fontId="12" fillId="0" borderId="10" xfId="0" quotePrefix="1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164" fontId="12" fillId="0" borderId="69" xfId="0" applyNumberFormat="1" applyFont="1" applyFill="1" applyBorder="1" applyAlignment="1">
      <alignment horizontal="center" vertical="center"/>
    </xf>
    <xf numFmtId="2" fontId="12" fillId="0" borderId="67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16" fontId="30" fillId="0" borderId="72" xfId="0" quotePrefix="1" applyNumberFormat="1" applyFont="1" applyBorder="1"/>
    <xf numFmtId="0" fontId="12" fillId="0" borderId="11" xfId="0" applyFont="1" applyBorder="1" applyAlignment="1">
      <alignment vertical="center"/>
    </xf>
    <xf numFmtId="0" fontId="12" fillId="0" borderId="28" xfId="0" quotePrefix="1" applyFont="1" applyBorder="1" applyAlignment="1">
      <alignment horizontal="center"/>
    </xf>
    <xf numFmtId="16" fontId="12" fillId="0" borderId="22" xfId="0" quotePrefix="1" applyNumberFormat="1" applyFont="1" applyBorder="1" applyAlignment="1">
      <alignment horizontal="center"/>
    </xf>
    <xf numFmtId="0" fontId="12" fillId="0" borderId="0" xfId="0" quotePrefix="1" applyFont="1" applyBorder="1"/>
    <xf numFmtId="0" fontId="12" fillId="0" borderId="11" xfId="0" applyFont="1" applyFill="1" applyBorder="1" applyAlignment="1">
      <alignment horizontal="center" vertical="center"/>
    </xf>
    <xf numFmtId="16" fontId="30" fillId="0" borderId="75" xfId="0" quotePrefix="1" applyNumberFormat="1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14" xfId="0" quotePrefix="1" applyFont="1" applyBorder="1" applyAlignment="1">
      <alignment horizontal="center"/>
    </xf>
    <xf numFmtId="0" fontId="12" fillId="0" borderId="64" xfId="0" quotePrefix="1" applyFont="1" applyBorder="1" applyAlignment="1">
      <alignment horizontal="center"/>
    </xf>
    <xf numFmtId="2" fontId="12" fillId="0" borderId="76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10" fillId="0" borderId="0" xfId="0" applyFont="1"/>
    <xf numFmtId="0" fontId="10" fillId="0" borderId="9" xfId="0" applyFont="1" applyBorder="1"/>
    <xf numFmtId="16" fontId="30" fillId="0" borderId="26" xfId="0" quotePrefix="1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0" fontId="28" fillId="0" borderId="0" xfId="0" applyFont="1"/>
    <xf numFmtId="0" fontId="28" fillId="0" borderId="5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46" fontId="12" fillId="0" borderId="0" xfId="0" quotePrefix="1" applyNumberFormat="1" applyFont="1" applyBorder="1" applyAlignment="1">
      <alignment horizontal="center"/>
    </xf>
    <xf numFmtId="46" fontId="12" fillId="0" borderId="11" xfId="0" quotePrefix="1" applyNumberFormat="1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6" fontId="0" fillId="0" borderId="22" xfId="0" quotePrefix="1" applyNumberFormat="1" applyBorder="1"/>
    <xf numFmtId="16" fontId="30" fillId="0" borderId="22" xfId="0" quotePrefix="1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Border="1"/>
    <xf numFmtId="0" fontId="3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8" xfId="0" applyFont="1" applyBorder="1" applyAlignment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" fontId="12" fillId="0" borderId="17" xfId="0" applyNumberFormat="1" applyFont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7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17" fontId="12" fillId="0" borderId="80" xfId="0" quotePrefix="1" applyNumberFormat="1" applyFont="1" applyBorder="1" applyAlignment="1">
      <alignment horizontal="center" vertical="center"/>
    </xf>
    <xf numFmtId="16" fontId="12" fillId="0" borderId="24" xfId="0" applyNumberFormat="1" applyFont="1" applyBorder="1" applyAlignment="1">
      <alignment horizontal="center" vertical="center"/>
    </xf>
    <xf numFmtId="16" fontId="12" fillId="0" borderId="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16" fontId="12" fillId="0" borderId="22" xfId="0" applyNumberFormat="1" applyFont="1" applyBorder="1" applyAlignment="1">
      <alignment horizontal="center"/>
    </xf>
    <xf numFmtId="16" fontId="12" fillId="0" borderId="11" xfId="0" applyNumberFormat="1" applyFont="1" applyBorder="1" applyAlignment="1">
      <alignment horizontal="center"/>
    </xf>
    <xf numFmtId="0" fontId="12" fillId="0" borderId="28" xfId="0" quotePrefix="1" applyFont="1" applyBorder="1" applyAlignment="1">
      <alignment horizontal="center" vertical="center"/>
    </xf>
    <xf numFmtId="0" fontId="30" fillId="0" borderId="26" xfId="0" quotePrefix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30" fillId="0" borderId="22" xfId="0" quotePrefix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2" fillId="0" borderId="5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82" xfId="0" applyFont="1" applyBorder="1" applyAlignment="1">
      <alignment horizontal="center" vertical="center"/>
    </xf>
    <xf numFmtId="0" fontId="30" fillId="0" borderId="26" xfId="0" quotePrefix="1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/>
    </xf>
    <xf numFmtId="46" fontId="30" fillId="0" borderId="24" xfId="0" quotePrefix="1" applyNumberFormat="1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20" fontId="30" fillId="0" borderId="28" xfId="0" quotePrefix="1" applyNumberFormat="1" applyFont="1" applyBorder="1" applyAlignment="1">
      <alignment horizontal="center"/>
    </xf>
    <xf numFmtId="2" fontId="30" fillId="0" borderId="28" xfId="0" quotePrefix="1" applyNumberFormat="1" applyFont="1" applyBorder="1" applyAlignment="1">
      <alignment horizontal="center" vertical="center"/>
    </xf>
    <xf numFmtId="17" fontId="12" fillId="0" borderId="26" xfId="0" quotePrefix="1" applyNumberFormat="1" applyFont="1" applyBorder="1"/>
    <xf numFmtId="164" fontId="12" fillId="0" borderId="0" xfId="0" applyNumberFormat="1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46" fontId="12" fillId="0" borderId="0" xfId="0" quotePrefix="1" applyNumberFormat="1" applyFont="1" applyBorder="1" applyAlignment="1">
      <alignment horizontal="center" vertical="center"/>
    </xf>
    <xf numFmtId="0" fontId="0" fillId="0" borderId="28" xfId="0" applyBorder="1"/>
    <xf numFmtId="0" fontId="13" fillId="0" borderId="26" xfId="0" applyFont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17" fontId="12" fillId="0" borderId="22" xfId="0" quotePrefix="1" applyNumberFormat="1" applyFont="1" applyBorder="1" applyAlignment="1">
      <alignment horizontal="center"/>
    </xf>
    <xf numFmtId="0" fontId="30" fillId="0" borderId="22" xfId="0" quotePrefix="1" applyFont="1" applyFill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16" fontId="12" fillId="0" borderId="28" xfId="0" quotePrefix="1" applyNumberFormat="1" applyFont="1" applyBorder="1" applyAlignment="1">
      <alignment horizontal="center" vertical="center"/>
    </xf>
    <xf numFmtId="0" fontId="30" fillId="0" borderId="28" xfId="0" quotePrefix="1" applyFont="1" applyFill="1" applyBorder="1" applyAlignment="1">
      <alignment horizontal="center"/>
    </xf>
    <xf numFmtId="16" fontId="12" fillId="0" borderId="67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0" fillId="0" borderId="26" xfId="0" applyBorder="1"/>
    <xf numFmtId="0" fontId="30" fillId="0" borderId="2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6" fontId="12" fillId="0" borderId="46" xfId="0" applyNumberFormat="1" applyFont="1" applyBorder="1" applyAlignment="1">
      <alignment horizontal="center"/>
    </xf>
    <xf numFmtId="16" fontId="12" fillId="0" borderId="10" xfId="0" applyNumberFormat="1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16" fontId="30" fillId="0" borderId="10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27" xfId="0" applyBorder="1"/>
    <xf numFmtId="16" fontId="0" fillId="0" borderId="15" xfId="0" quotePrefix="1" applyNumberFormat="1" applyBorder="1"/>
    <xf numFmtId="0" fontId="12" fillId="0" borderId="21" xfId="0" applyFont="1" applyBorder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0" fontId="30" fillId="0" borderId="27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46" fontId="0" fillId="0" borderId="28" xfId="0" quotePrefix="1" applyNumberFormat="1" applyBorder="1"/>
    <xf numFmtId="0" fontId="0" fillId="0" borderId="28" xfId="0" applyFill="1" applyBorder="1"/>
    <xf numFmtId="164" fontId="12" fillId="0" borderId="28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0" fillId="0" borderId="84" xfId="0" applyBorder="1"/>
    <xf numFmtId="0" fontId="28" fillId="0" borderId="84" xfId="0" applyFont="1" applyBorder="1" applyAlignment="1">
      <alignment horizontal="center"/>
    </xf>
    <xf numFmtId="0" fontId="0" fillId="0" borderId="8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2" fillId="0" borderId="46" xfId="0" applyFont="1" applyBorder="1"/>
    <xf numFmtId="16" fontId="12" fillId="0" borderId="25" xfId="0" quotePrefix="1" applyNumberFormat="1" applyFont="1" applyBorder="1" applyAlignment="1">
      <alignment horizontal="center"/>
    </xf>
    <xf numFmtId="0" fontId="27" fillId="0" borderId="46" xfId="0" applyFont="1" applyBorder="1"/>
    <xf numFmtId="16" fontId="12" fillId="0" borderId="46" xfId="0" quotePrefix="1" applyNumberFormat="1" applyFont="1" applyBorder="1"/>
    <xf numFmtId="16" fontId="12" fillId="0" borderId="34" xfId="0" applyNumberFormat="1" applyFont="1" applyBorder="1" applyAlignment="1">
      <alignment horizontal="center"/>
    </xf>
    <xf numFmtId="0" fontId="0" fillId="0" borderId="28" xfId="0" quotePrefix="1" applyBorder="1"/>
    <xf numFmtId="0" fontId="0" fillId="0" borderId="26" xfId="0" applyBorder="1" applyAlignment="1">
      <alignment horizontal="center"/>
    </xf>
    <xf numFmtId="0" fontId="0" fillId="0" borderId="26" xfId="0" quotePrefix="1" applyBorder="1"/>
    <xf numFmtId="0" fontId="30" fillId="0" borderId="36" xfId="0" applyFont="1" applyBorder="1" applyAlignment="1">
      <alignment horizontal="center"/>
    </xf>
    <xf numFmtId="46" fontId="12" fillId="0" borderId="22" xfId="0" quotePrefix="1" applyNumberFormat="1" applyFont="1" applyBorder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0" xfId="0" quotePrefix="1" applyFont="1" applyBorder="1" applyAlignment="1">
      <alignment horizontal="center" vertical="center"/>
    </xf>
    <xf numFmtId="46" fontId="30" fillId="0" borderId="22" xfId="0" quotePrefix="1" applyNumberFormat="1" applyFont="1" applyBorder="1" applyAlignment="1">
      <alignment horizontal="center"/>
    </xf>
    <xf numFmtId="0" fontId="3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12" fillId="0" borderId="27" xfId="0" quotePrefix="1" applyFont="1" applyBorder="1" applyAlignment="1">
      <alignment horizontal="center"/>
    </xf>
    <xf numFmtId="0" fontId="10" fillId="0" borderId="84" xfId="0" applyFont="1" applyBorder="1"/>
    <xf numFmtId="0" fontId="0" fillId="0" borderId="86" xfId="0" applyBorder="1"/>
    <xf numFmtId="0" fontId="0" fillId="0" borderId="84" xfId="0" applyFill="1" applyBorder="1" applyAlignment="1">
      <alignment horizontal="center"/>
    </xf>
    <xf numFmtId="0" fontId="0" fillId="0" borderId="87" xfId="0" applyBorder="1"/>
    <xf numFmtId="0" fontId="0" fillId="0" borderId="88" xfId="0" applyBorder="1"/>
    <xf numFmtId="165" fontId="0" fillId="0" borderId="5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0" borderId="27" xfId="0" quotePrefix="1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2" xfId="0" applyFont="1" applyFill="1" applyBorder="1"/>
    <xf numFmtId="0" fontId="30" fillId="0" borderId="1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quotePrefix="1" applyFill="1" applyBorder="1"/>
    <xf numFmtId="0" fontId="0" fillId="0" borderId="12" xfId="0" applyFill="1" applyBorder="1"/>
    <xf numFmtId="46" fontId="0" fillId="0" borderId="0" xfId="0" quotePrefix="1" applyNumberFormat="1" applyBorder="1"/>
    <xf numFmtId="0" fontId="12" fillId="0" borderId="26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39" fillId="0" borderId="0" xfId="0" applyFont="1"/>
    <xf numFmtId="0" fontId="17" fillId="0" borderId="0" xfId="0" applyFont="1"/>
    <xf numFmtId="0" fontId="0" fillId="0" borderId="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50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3" fillId="0" borderId="59" xfId="0" applyFont="1" applyBorder="1" applyAlignment="1">
      <alignment vertical="center"/>
    </xf>
    <xf numFmtId="0" fontId="12" fillId="0" borderId="25" xfId="0" applyFont="1" applyBorder="1" applyAlignment="1"/>
    <xf numFmtId="0" fontId="33" fillId="0" borderId="22" xfId="0" applyFont="1" applyBorder="1" applyAlignment="1">
      <alignment vertical="center"/>
    </xf>
    <xf numFmtId="0" fontId="22" fillId="0" borderId="14" xfId="0" quotePrefix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3" fillId="0" borderId="7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28" xfId="0" applyBorder="1" applyAlignment="1"/>
    <xf numFmtId="0" fontId="0" fillId="0" borderId="22" xfId="0" applyBorder="1" applyAlignment="1"/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24" xfId="0" applyBorder="1"/>
    <xf numFmtId="0" fontId="0" fillId="0" borderId="12" xfId="0" applyBorder="1" applyAlignment="1"/>
    <xf numFmtId="0" fontId="0" fillId="0" borderId="13" xfId="0" applyBorder="1" applyAlignment="1"/>
    <xf numFmtId="0" fontId="7" fillId="0" borderId="27" xfId="0" applyFont="1" applyBorder="1" applyAlignment="1"/>
    <xf numFmtId="0" fontId="28" fillId="0" borderId="0" xfId="0" quotePrefix="1" applyFont="1" applyBorder="1" applyAlignment="1">
      <alignment horizontal="center" vertical="center"/>
    </xf>
    <xf numFmtId="16" fontId="28" fillId="0" borderId="0" xfId="0" quotePrefix="1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16" fontId="0" fillId="0" borderId="0" xfId="0" quotePrefix="1" applyNumberFormat="1" applyFont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19" xfId="0" quotePrefix="1" applyFont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" xfId="0" quotePrefix="1" applyNumberFormat="1" applyBorder="1" applyAlignment="1">
      <alignment horizontal="center"/>
    </xf>
    <xf numFmtId="0" fontId="0" fillId="0" borderId="0" xfId="0" applyBorder="1" applyAlignment="1"/>
    <xf numFmtId="16" fontId="12" fillId="0" borderId="86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6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86" xfId="0" applyFont="1" applyBorder="1"/>
    <xf numFmtId="0" fontId="28" fillId="0" borderId="86" xfId="0" applyFont="1" applyBorder="1"/>
    <xf numFmtId="0" fontId="10" fillId="0" borderId="86" xfId="0" applyFont="1" applyBorder="1" applyAlignment="1">
      <alignment horizontal="center"/>
    </xf>
    <xf numFmtId="0" fontId="10" fillId="0" borderId="86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" fontId="28" fillId="0" borderId="19" xfId="0" quotePrefix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25" fillId="0" borderId="40" xfId="3" applyFont="1" applyBorder="1" applyAlignment="1">
      <alignment horizontal="center"/>
    </xf>
    <xf numFmtId="0" fontId="25" fillId="0" borderId="3" xfId="3" applyFont="1" applyBorder="1" applyAlignment="1">
      <alignment horizontal="center"/>
    </xf>
    <xf numFmtId="0" fontId="25" fillId="0" borderId="41" xfId="3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13" xfId="3" applyFont="1" applyBorder="1" applyAlignment="1">
      <alignment horizontal="center"/>
    </xf>
    <xf numFmtId="0" fontId="25" fillId="0" borderId="14" xfId="3" applyFont="1" applyBorder="1" applyAlignment="1">
      <alignment horizontal="center"/>
    </xf>
    <xf numFmtId="0" fontId="25" fillId="0" borderId="15" xfId="3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4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quotePrefix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16" fontId="0" fillId="0" borderId="4" xfId="0" quotePrefix="1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8" fillId="0" borderId="6" xfId="0" quotePrefix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9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8" fillId="0" borderId="4" xfId="0" quotePrefix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85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86" xfId="0" quotePrefix="1" applyBorder="1" applyAlignment="1">
      <alignment horizontal="center"/>
    </xf>
    <xf numFmtId="0" fontId="4" fillId="0" borderId="4" xfId="4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8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7" fillId="0" borderId="4" xfId="0" quotePrefix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0" borderId="6" xfId="0" quotePrefix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86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2" xfId="0" quotePrefix="1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352604</xdr:colOff>
      <xdr:row>0</xdr:row>
      <xdr:rowOff>32757</xdr:rowOff>
    </xdr:from>
    <xdr:to>
      <xdr:col>14</xdr:col>
      <xdr:colOff>419907</xdr:colOff>
      <xdr:row>3</xdr:row>
      <xdr:rowOff>159757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06" y="32757"/>
          <a:ext cx="9267060" cy="684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11/14@GR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7"/>
  <sheetViews>
    <sheetView tabSelected="1" view="pageBreakPreview" topLeftCell="A2" zoomScaleNormal="100" zoomScaleSheetLayoutView="100" zoomScalePageLayoutView="82" workbookViewId="0">
      <selection activeCell="O18" sqref="O18"/>
    </sheetView>
  </sheetViews>
  <sheetFormatPr defaultColWidth="8.85546875" defaultRowHeight="15"/>
  <cols>
    <col min="1" max="1" width="6.140625" style="2" bestFit="1" customWidth="1"/>
    <col min="2" max="2" width="7.28515625" style="2" bestFit="1" customWidth="1"/>
    <col min="3" max="3" width="10" style="2" bestFit="1" customWidth="1"/>
    <col min="4" max="4" width="6.42578125" style="2" bestFit="1" customWidth="1"/>
    <col min="5" max="5" width="8" bestFit="1" customWidth="1"/>
    <col min="6" max="6" width="10.28515625" customWidth="1"/>
    <col min="7" max="7" width="6.42578125" bestFit="1" customWidth="1"/>
    <col min="8" max="8" width="16.42578125" customWidth="1"/>
    <col min="9" max="9" width="15.85546875" customWidth="1"/>
    <col min="10" max="10" width="16.7109375" customWidth="1"/>
    <col min="11" max="12" width="10" bestFit="1" customWidth="1"/>
    <col min="13" max="14" width="5.42578125" customWidth="1"/>
    <col min="15" max="15" width="11.28515625" bestFit="1" customWidth="1"/>
  </cols>
  <sheetData>
    <row r="4" spans="1:15">
      <c r="A4" s="501"/>
      <c r="B4" s="501"/>
      <c r="C4" s="501"/>
      <c r="D4" s="501"/>
    </row>
    <row r="5" spans="1:15">
      <c r="A5" s="553" t="s">
        <v>0</v>
      </c>
      <c r="B5" s="553" t="s">
        <v>1</v>
      </c>
      <c r="C5" s="553" t="s">
        <v>2</v>
      </c>
      <c r="D5" s="553" t="s">
        <v>3</v>
      </c>
      <c r="E5" s="553" t="s">
        <v>4</v>
      </c>
      <c r="F5" s="553" t="s">
        <v>5</v>
      </c>
      <c r="G5" s="553" t="s">
        <v>6</v>
      </c>
      <c r="H5" s="41" t="s">
        <v>7</v>
      </c>
      <c r="I5" s="553" t="s">
        <v>8</v>
      </c>
      <c r="J5" s="553" t="s">
        <v>9</v>
      </c>
      <c r="K5" s="553" t="s">
        <v>10</v>
      </c>
      <c r="L5" s="553" t="s">
        <v>11</v>
      </c>
      <c r="M5" s="553" t="s">
        <v>12</v>
      </c>
      <c r="N5" s="553" t="s">
        <v>13</v>
      </c>
      <c r="O5" s="553" t="s">
        <v>14</v>
      </c>
    </row>
    <row r="6" spans="1:15">
      <c r="A6" s="1">
        <v>1</v>
      </c>
      <c r="B6" s="3">
        <v>42293</v>
      </c>
      <c r="C6" s="1" t="s">
        <v>15</v>
      </c>
      <c r="D6" s="1" t="s">
        <v>16</v>
      </c>
      <c r="E6" s="4" t="s">
        <v>17</v>
      </c>
      <c r="F6" s="1" t="s">
        <v>18</v>
      </c>
      <c r="G6" s="1">
        <v>2</v>
      </c>
      <c r="H6" s="1" t="s">
        <v>19</v>
      </c>
      <c r="I6" s="1" t="s">
        <v>20</v>
      </c>
      <c r="J6" s="1" t="s">
        <v>21</v>
      </c>
      <c r="K6" s="1">
        <v>26</v>
      </c>
      <c r="L6" s="1">
        <v>30</v>
      </c>
      <c r="M6" s="4" t="s">
        <v>22</v>
      </c>
      <c r="N6" s="4" t="s">
        <v>23</v>
      </c>
      <c r="O6" s="7">
        <v>3389</v>
      </c>
    </row>
    <row r="7" spans="1:15">
      <c r="A7" s="1">
        <v>2</v>
      </c>
      <c r="B7" s="3">
        <v>42300</v>
      </c>
      <c r="C7" s="1" t="s">
        <v>24</v>
      </c>
      <c r="D7" s="1" t="s">
        <v>25</v>
      </c>
      <c r="E7" s="4" t="s">
        <v>26</v>
      </c>
      <c r="F7" s="1" t="s">
        <v>27</v>
      </c>
      <c r="G7" s="1">
        <v>4</v>
      </c>
      <c r="H7" s="1" t="s">
        <v>28</v>
      </c>
      <c r="I7" s="1" t="s">
        <v>20</v>
      </c>
      <c r="J7" s="1" t="s">
        <v>29</v>
      </c>
      <c r="K7" s="1">
        <v>37</v>
      </c>
      <c r="L7" s="1">
        <v>22</v>
      </c>
      <c r="M7" s="4" t="s">
        <v>30</v>
      </c>
      <c r="N7" s="5" t="s">
        <v>31</v>
      </c>
      <c r="O7" s="7">
        <v>3182</v>
      </c>
    </row>
    <row r="8" spans="1:15">
      <c r="A8" s="1">
        <v>3</v>
      </c>
      <c r="B8" s="3">
        <v>42301</v>
      </c>
      <c r="C8" s="1" t="s">
        <v>32</v>
      </c>
      <c r="D8" s="1" t="s">
        <v>16</v>
      </c>
      <c r="E8" s="4" t="s">
        <v>33</v>
      </c>
      <c r="F8" s="1" t="s">
        <v>34</v>
      </c>
      <c r="G8" s="1">
        <v>6</v>
      </c>
      <c r="H8" s="1" t="s">
        <v>35</v>
      </c>
      <c r="I8" s="1" t="s">
        <v>20</v>
      </c>
      <c r="J8" s="1" t="s">
        <v>36</v>
      </c>
      <c r="K8" s="1">
        <v>24</v>
      </c>
      <c r="L8" s="1">
        <v>39</v>
      </c>
      <c r="M8" s="1" t="s">
        <v>37</v>
      </c>
      <c r="N8" s="4" t="s">
        <v>38</v>
      </c>
      <c r="O8" s="7">
        <v>2974</v>
      </c>
    </row>
    <row r="9" spans="1:15">
      <c r="A9" s="1">
        <v>4</v>
      </c>
      <c r="B9" s="3">
        <v>42302</v>
      </c>
      <c r="C9" s="1" t="s">
        <v>39</v>
      </c>
      <c r="D9" s="1" t="s">
        <v>16</v>
      </c>
      <c r="E9" s="4" t="s">
        <v>40</v>
      </c>
      <c r="F9" s="1" t="s">
        <v>41</v>
      </c>
      <c r="G9" s="1">
        <v>8</v>
      </c>
      <c r="H9" s="1" t="s">
        <v>19</v>
      </c>
      <c r="I9" s="1" t="s">
        <v>42</v>
      </c>
      <c r="J9" s="1" t="s">
        <v>43</v>
      </c>
      <c r="K9" s="501">
        <v>28</v>
      </c>
      <c r="L9" s="1">
        <v>39</v>
      </c>
      <c r="M9" s="4" t="s">
        <v>22</v>
      </c>
      <c r="N9" s="4" t="s">
        <v>44</v>
      </c>
      <c r="O9" s="7"/>
    </row>
    <row r="10" spans="1:15">
      <c r="A10" s="1">
        <v>5</v>
      </c>
      <c r="B10" s="3">
        <v>42305</v>
      </c>
      <c r="C10" s="1" t="s">
        <v>45</v>
      </c>
      <c r="D10" s="1" t="s">
        <v>16</v>
      </c>
      <c r="E10" s="4" t="s">
        <v>33</v>
      </c>
      <c r="F10" s="1" t="s">
        <v>46</v>
      </c>
      <c r="G10" s="1">
        <v>10</v>
      </c>
      <c r="H10" s="1" t="s">
        <v>19</v>
      </c>
      <c r="I10" s="1" t="s">
        <v>42</v>
      </c>
      <c r="J10" s="1" t="s">
        <v>43</v>
      </c>
      <c r="K10" s="1">
        <v>28</v>
      </c>
      <c r="L10" s="1">
        <v>27</v>
      </c>
      <c r="M10" s="4" t="s">
        <v>47</v>
      </c>
      <c r="N10" s="4" t="s">
        <v>22</v>
      </c>
      <c r="O10" s="7">
        <v>1519</v>
      </c>
    </row>
    <row r="11" spans="1:15">
      <c r="A11" s="1">
        <v>6</v>
      </c>
      <c r="B11" s="3">
        <v>42307</v>
      </c>
      <c r="C11" s="1" t="s">
        <v>48</v>
      </c>
      <c r="D11" s="1" t="s">
        <v>16</v>
      </c>
      <c r="E11" s="4" t="s">
        <v>17</v>
      </c>
      <c r="F11" s="1" t="s">
        <v>49</v>
      </c>
      <c r="G11" s="1">
        <v>12</v>
      </c>
      <c r="H11" s="1" t="s">
        <v>19</v>
      </c>
      <c r="I11" s="1" t="s">
        <v>50</v>
      </c>
      <c r="J11" s="1" t="s">
        <v>29</v>
      </c>
      <c r="K11" s="1">
        <v>25</v>
      </c>
      <c r="L11" s="1">
        <v>32</v>
      </c>
      <c r="M11" s="4" t="s">
        <v>51</v>
      </c>
      <c r="N11" s="4" t="s">
        <v>44</v>
      </c>
      <c r="O11" s="7">
        <v>1913</v>
      </c>
    </row>
    <row r="12" spans="1:15">
      <c r="A12" s="1">
        <v>7</v>
      </c>
      <c r="B12" s="3">
        <v>42312</v>
      </c>
      <c r="C12" s="1" t="s">
        <v>52</v>
      </c>
      <c r="D12" s="1" t="s">
        <v>25</v>
      </c>
      <c r="E12" s="4" t="s">
        <v>53</v>
      </c>
      <c r="F12" s="1" t="s">
        <v>54</v>
      </c>
      <c r="G12" s="1">
        <v>14</v>
      </c>
      <c r="H12" s="1" t="s">
        <v>19</v>
      </c>
      <c r="I12" s="1" t="s">
        <v>20</v>
      </c>
      <c r="J12" s="1" t="s">
        <v>29</v>
      </c>
      <c r="K12" s="1">
        <v>32</v>
      </c>
      <c r="L12" s="1">
        <v>27</v>
      </c>
      <c r="M12" s="4" t="s">
        <v>55</v>
      </c>
      <c r="N12" s="4" t="s">
        <v>56</v>
      </c>
      <c r="O12" s="492">
        <v>2251</v>
      </c>
    </row>
    <row r="13" spans="1:15">
      <c r="A13" s="1">
        <v>8</v>
      </c>
      <c r="B13" s="3">
        <v>42314</v>
      </c>
      <c r="C13" s="1" t="s">
        <v>57</v>
      </c>
      <c r="D13" s="1" t="s">
        <v>58</v>
      </c>
      <c r="E13" s="4" t="s">
        <v>59</v>
      </c>
      <c r="F13" s="498" t="s">
        <v>543</v>
      </c>
      <c r="G13" s="1">
        <v>14</v>
      </c>
      <c r="H13" s="1" t="s">
        <v>19</v>
      </c>
      <c r="I13" s="1" t="s">
        <v>20</v>
      </c>
      <c r="J13" s="1" t="s">
        <v>60</v>
      </c>
      <c r="K13" s="1">
        <v>33</v>
      </c>
      <c r="L13" s="1">
        <v>31</v>
      </c>
      <c r="M13" s="4" t="s">
        <v>61</v>
      </c>
      <c r="N13" s="4" t="s">
        <v>22</v>
      </c>
      <c r="O13" s="7">
        <v>2899</v>
      </c>
    </row>
    <row r="14" spans="1:15">
      <c r="A14" s="1">
        <v>9</v>
      </c>
      <c r="B14" s="3">
        <v>42315</v>
      </c>
      <c r="C14" s="1" t="s">
        <v>62</v>
      </c>
      <c r="D14" s="1" t="s">
        <v>16</v>
      </c>
      <c r="E14" s="4" t="s">
        <v>63</v>
      </c>
      <c r="F14" s="5" t="s">
        <v>542</v>
      </c>
      <c r="G14" s="1">
        <v>16</v>
      </c>
      <c r="H14" s="144" t="s">
        <v>19</v>
      </c>
      <c r="I14" s="1" t="s">
        <v>20</v>
      </c>
      <c r="J14" s="1" t="s">
        <v>64</v>
      </c>
      <c r="K14" s="1">
        <v>16</v>
      </c>
      <c r="L14" s="1">
        <v>31</v>
      </c>
      <c r="M14" s="4" t="s">
        <v>65</v>
      </c>
      <c r="N14" s="5" t="s">
        <v>38</v>
      </c>
      <c r="O14" s="7">
        <v>8317</v>
      </c>
    </row>
    <row r="15" spans="1:15">
      <c r="A15" s="1">
        <v>10</v>
      </c>
      <c r="B15" s="3">
        <v>42321</v>
      </c>
      <c r="C15" s="1" t="s">
        <v>66</v>
      </c>
      <c r="D15" s="1" t="s">
        <v>16</v>
      </c>
      <c r="E15" s="4" t="s">
        <v>17</v>
      </c>
      <c r="F15" s="498" t="s">
        <v>544</v>
      </c>
      <c r="G15" s="1">
        <v>18</v>
      </c>
      <c r="H15" s="1" t="s">
        <v>19</v>
      </c>
      <c r="I15" s="1" t="s">
        <v>20</v>
      </c>
      <c r="J15" s="1" t="s">
        <v>513</v>
      </c>
      <c r="K15" s="1">
        <v>18</v>
      </c>
      <c r="L15" s="1">
        <v>23</v>
      </c>
      <c r="M15" s="5" t="s">
        <v>545</v>
      </c>
      <c r="N15" s="5" t="s">
        <v>31</v>
      </c>
      <c r="O15" s="7">
        <v>6274</v>
      </c>
    </row>
    <row r="16" spans="1:15">
      <c r="A16" s="1">
        <v>11</v>
      </c>
      <c r="B16" s="3">
        <v>42322</v>
      </c>
      <c r="C16" s="1" t="s">
        <v>67</v>
      </c>
      <c r="D16" s="1" t="s">
        <v>58</v>
      </c>
      <c r="E16" s="4" t="s">
        <v>264</v>
      </c>
      <c r="F16" s="5" t="s">
        <v>552</v>
      </c>
      <c r="G16" s="1">
        <v>18</v>
      </c>
      <c r="H16" s="1" t="s">
        <v>28</v>
      </c>
      <c r="I16" s="1" t="s">
        <v>50</v>
      </c>
      <c r="J16" s="1" t="s">
        <v>553</v>
      </c>
      <c r="K16" s="1">
        <v>23</v>
      </c>
      <c r="L16" s="1">
        <v>24</v>
      </c>
      <c r="M16" s="5" t="s">
        <v>554</v>
      </c>
      <c r="N16" s="4" t="s">
        <v>56</v>
      </c>
      <c r="O16" s="7">
        <v>5345</v>
      </c>
    </row>
    <row r="17" spans="1:15">
      <c r="A17" s="1">
        <v>12</v>
      </c>
      <c r="B17" s="3">
        <v>42326</v>
      </c>
      <c r="C17" s="1" t="s">
        <v>68</v>
      </c>
      <c r="D17" s="1" t="s">
        <v>16</v>
      </c>
      <c r="E17" s="4" t="s">
        <v>53</v>
      </c>
      <c r="F17" s="498" t="s">
        <v>566</v>
      </c>
      <c r="G17" s="1">
        <v>20</v>
      </c>
      <c r="H17" s="1" t="s">
        <v>28</v>
      </c>
      <c r="I17" s="1" t="s">
        <v>20</v>
      </c>
      <c r="J17" s="1" t="s">
        <v>64</v>
      </c>
      <c r="K17" s="1">
        <v>38</v>
      </c>
      <c r="L17" s="1">
        <v>25</v>
      </c>
      <c r="M17" s="5" t="s">
        <v>55</v>
      </c>
      <c r="N17" s="5" t="s">
        <v>567</v>
      </c>
      <c r="O17" s="7">
        <v>1200</v>
      </c>
    </row>
    <row r="18" spans="1:15">
      <c r="A18" s="1">
        <v>13</v>
      </c>
      <c r="B18" s="3">
        <v>42333</v>
      </c>
      <c r="C18" s="1" t="s">
        <v>69</v>
      </c>
      <c r="D18" s="1"/>
      <c r="E18" s="5"/>
      <c r="F18" s="1"/>
      <c r="G18" s="1"/>
      <c r="H18" s="1"/>
      <c r="I18" s="1"/>
      <c r="J18" s="1"/>
      <c r="K18" s="1"/>
      <c r="L18" s="1"/>
      <c r="M18" s="5"/>
      <c r="N18" s="4"/>
      <c r="O18" s="7"/>
    </row>
    <row r="19" spans="1:15">
      <c r="A19" s="1">
        <v>14</v>
      </c>
      <c r="B19" s="3">
        <v>42336</v>
      </c>
      <c r="C19" s="1" t="s">
        <v>15</v>
      </c>
      <c r="D19" s="1"/>
      <c r="E19" s="4"/>
      <c r="F19" s="1"/>
      <c r="G19" s="1"/>
      <c r="H19" s="1"/>
      <c r="I19" s="1"/>
      <c r="J19" s="1"/>
      <c r="K19" s="1"/>
      <c r="L19" s="1"/>
      <c r="M19" s="5"/>
      <c r="N19" s="5"/>
      <c r="O19" s="7"/>
    </row>
    <row r="20" spans="1:15">
      <c r="A20" s="1">
        <v>15</v>
      </c>
      <c r="B20" s="3">
        <v>42337</v>
      </c>
      <c r="C20" s="1" t="s">
        <v>70</v>
      </c>
      <c r="D20" s="1"/>
      <c r="E20" s="5"/>
      <c r="F20" s="1"/>
      <c r="G20" s="1"/>
      <c r="H20" s="1"/>
      <c r="I20" s="1"/>
      <c r="J20" s="1"/>
      <c r="K20" s="1"/>
      <c r="L20" s="1"/>
      <c r="M20" s="5"/>
      <c r="N20" s="5"/>
      <c r="O20" s="7"/>
    </row>
    <row r="21" spans="1:15">
      <c r="A21" s="1">
        <v>16</v>
      </c>
      <c r="B21" s="3">
        <v>42341</v>
      </c>
      <c r="C21" s="1" t="s">
        <v>24</v>
      </c>
      <c r="D21" s="1"/>
      <c r="E21" s="159"/>
      <c r="F21" s="1"/>
      <c r="G21" s="1"/>
      <c r="H21" s="1"/>
      <c r="I21" s="1"/>
      <c r="J21" s="1"/>
      <c r="K21" s="1"/>
      <c r="L21" s="1"/>
      <c r="M21" s="4"/>
      <c r="N21" s="4"/>
      <c r="O21" s="7"/>
    </row>
    <row r="22" spans="1:15">
      <c r="A22" s="1">
        <v>17</v>
      </c>
      <c r="B22" s="3">
        <v>42342</v>
      </c>
      <c r="C22" s="3" t="s">
        <v>71</v>
      </c>
      <c r="D22" s="1"/>
      <c r="E22" s="5"/>
      <c r="F22" s="1"/>
      <c r="G22" s="1"/>
      <c r="H22" s="1"/>
      <c r="I22" s="1"/>
      <c r="J22" s="1"/>
      <c r="K22" s="1"/>
      <c r="L22" s="1"/>
      <c r="M22" s="5"/>
      <c r="N22" s="5"/>
      <c r="O22" s="7"/>
    </row>
    <row r="23" spans="1:15">
      <c r="A23" s="1">
        <v>18</v>
      </c>
      <c r="B23" s="3">
        <v>42349</v>
      </c>
      <c r="C23" s="1" t="s">
        <v>68</v>
      </c>
      <c r="D23" s="1"/>
      <c r="E23" s="5"/>
      <c r="F23" s="1"/>
      <c r="G23" s="1"/>
      <c r="H23" s="1"/>
      <c r="I23" s="1"/>
      <c r="J23" s="1"/>
      <c r="K23" s="1"/>
      <c r="L23" s="1"/>
      <c r="M23" s="5"/>
      <c r="N23" s="5"/>
      <c r="O23" s="7"/>
    </row>
    <row r="24" spans="1:15">
      <c r="A24" s="1">
        <v>19</v>
      </c>
      <c r="B24" s="3">
        <v>42350</v>
      </c>
      <c r="C24" s="1" t="s">
        <v>32</v>
      </c>
      <c r="D24" s="1"/>
      <c r="E24" s="5"/>
      <c r="F24" s="1"/>
      <c r="G24" s="1"/>
      <c r="H24" s="1"/>
      <c r="I24" s="1"/>
      <c r="J24" s="1"/>
      <c r="K24" s="1"/>
      <c r="L24" s="1"/>
      <c r="M24" s="5"/>
      <c r="N24" s="5"/>
      <c r="O24" s="7"/>
    </row>
    <row r="25" spans="1:15">
      <c r="A25" s="1">
        <v>20</v>
      </c>
      <c r="B25" s="3">
        <v>42351</v>
      </c>
      <c r="C25" s="1" t="s">
        <v>39</v>
      </c>
      <c r="D25" s="1"/>
      <c r="E25" s="5"/>
      <c r="F25" s="1"/>
      <c r="G25" s="1"/>
      <c r="H25" s="1"/>
      <c r="I25" s="1"/>
      <c r="J25" s="1"/>
      <c r="K25" s="1"/>
      <c r="L25" s="1"/>
      <c r="M25" s="1"/>
      <c r="N25" s="4"/>
      <c r="O25" s="7"/>
    </row>
    <row r="26" spans="1:15">
      <c r="A26" s="1">
        <v>21</v>
      </c>
      <c r="B26" s="3">
        <v>42354</v>
      </c>
      <c r="C26" s="1" t="s">
        <v>69</v>
      </c>
      <c r="D26" s="1"/>
      <c r="E26" s="5"/>
      <c r="F26" s="1"/>
      <c r="G26" s="1"/>
      <c r="H26" s="1"/>
      <c r="I26" s="1"/>
      <c r="J26" s="1"/>
      <c r="K26" s="1"/>
      <c r="L26" s="1"/>
      <c r="M26" s="1"/>
      <c r="N26" s="5"/>
      <c r="O26" s="7"/>
    </row>
    <row r="27" spans="1:15">
      <c r="A27" s="1">
        <v>22</v>
      </c>
      <c r="B27" s="3">
        <v>42356</v>
      </c>
      <c r="C27" s="1" t="s">
        <v>72</v>
      </c>
      <c r="D27" s="1"/>
      <c r="E27" s="4"/>
      <c r="F27" s="1"/>
      <c r="G27" s="1"/>
      <c r="H27" s="1"/>
      <c r="I27" s="1"/>
      <c r="J27" s="1"/>
      <c r="K27" s="1"/>
      <c r="L27" s="1"/>
      <c r="M27" s="1"/>
      <c r="N27" s="4"/>
      <c r="O27" s="7"/>
    </row>
    <row r="28" spans="1:15">
      <c r="A28" s="1">
        <v>23</v>
      </c>
      <c r="B28" s="3">
        <v>42357</v>
      </c>
      <c r="C28" s="1" t="s">
        <v>72</v>
      </c>
      <c r="D28" s="1"/>
      <c r="E28" s="4"/>
      <c r="F28" s="1"/>
      <c r="G28" s="1"/>
      <c r="H28" s="1"/>
      <c r="I28" s="1"/>
      <c r="J28" s="1"/>
      <c r="K28" s="1"/>
      <c r="L28" s="1"/>
      <c r="M28" s="1"/>
      <c r="N28" s="4"/>
      <c r="O28" s="7"/>
    </row>
    <row r="29" spans="1:15">
      <c r="A29" s="1">
        <v>24</v>
      </c>
      <c r="B29" s="3">
        <v>42364</v>
      </c>
      <c r="C29" s="1" t="s">
        <v>32</v>
      </c>
      <c r="D29" s="1"/>
      <c r="E29" s="5"/>
      <c r="F29" s="1"/>
      <c r="G29" s="1"/>
      <c r="H29" s="1"/>
      <c r="I29" s="1"/>
      <c r="J29" s="1"/>
      <c r="K29" s="1"/>
      <c r="L29" s="1"/>
      <c r="M29" s="1"/>
      <c r="N29" s="4"/>
      <c r="O29" s="7"/>
    </row>
    <row r="30" spans="1:15">
      <c r="A30" s="1">
        <v>25</v>
      </c>
      <c r="B30" s="3">
        <v>42365</v>
      </c>
      <c r="C30" s="1" t="s">
        <v>39</v>
      </c>
      <c r="D30" s="1"/>
      <c r="E30" s="159"/>
      <c r="F30" s="185"/>
      <c r="G30" s="1"/>
      <c r="H30" s="1"/>
      <c r="I30" s="1"/>
      <c r="J30" s="1"/>
      <c r="K30" s="1"/>
      <c r="L30" s="1"/>
      <c r="M30" s="1"/>
      <c r="N30" s="4"/>
      <c r="O30" s="7"/>
    </row>
    <row r="31" spans="1:15">
      <c r="A31" s="1">
        <v>26</v>
      </c>
      <c r="B31" s="3">
        <v>42367</v>
      </c>
      <c r="C31" s="1" t="s">
        <v>70</v>
      </c>
      <c r="D31" s="1"/>
      <c r="E31" s="5"/>
      <c r="F31" s="192"/>
      <c r="G31" s="1"/>
      <c r="H31" s="1"/>
      <c r="I31" s="1"/>
      <c r="J31" s="1"/>
      <c r="K31" s="1"/>
      <c r="L31" s="1"/>
      <c r="M31" s="1"/>
      <c r="N31" s="4"/>
      <c r="O31" s="7"/>
    </row>
    <row r="32" spans="1:15">
      <c r="A32" s="1">
        <v>27</v>
      </c>
      <c r="B32" s="3">
        <v>42369</v>
      </c>
      <c r="C32" s="1" t="s">
        <v>73</v>
      </c>
      <c r="D32" s="1"/>
      <c r="E32" s="4"/>
      <c r="F32" s="1"/>
      <c r="G32" s="1"/>
      <c r="H32" s="1"/>
      <c r="I32" s="1"/>
      <c r="J32" s="1"/>
      <c r="K32" s="1"/>
      <c r="L32" s="1"/>
      <c r="M32" s="5"/>
      <c r="N32" s="4"/>
      <c r="O32" s="7"/>
    </row>
    <row r="33" spans="1:15">
      <c r="A33" s="1">
        <v>28</v>
      </c>
      <c r="B33" s="3">
        <v>42006</v>
      </c>
      <c r="C33" s="1" t="s">
        <v>74</v>
      </c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7"/>
    </row>
    <row r="34" spans="1:15">
      <c r="A34" s="1">
        <v>29</v>
      </c>
      <c r="B34" s="3">
        <v>42007</v>
      </c>
      <c r="C34" s="1" t="s">
        <v>74</v>
      </c>
      <c r="D34" s="1"/>
      <c r="E34" s="5"/>
      <c r="F34" s="1"/>
      <c r="G34" s="1"/>
      <c r="H34" s="1"/>
      <c r="I34" s="1"/>
      <c r="J34" s="1"/>
      <c r="K34" s="1"/>
      <c r="L34" s="1"/>
      <c r="M34" s="4"/>
      <c r="N34" s="4"/>
      <c r="O34" s="7"/>
    </row>
    <row r="35" spans="1:15">
      <c r="A35" s="1">
        <v>30</v>
      </c>
      <c r="B35" s="3">
        <v>42010</v>
      </c>
      <c r="C35" s="1" t="s">
        <v>32</v>
      </c>
      <c r="D35" s="1"/>
      <c r="E35" s="5"/>
      <c r="F35" s="1"/>
      <c r="G35" s="1"/>
      <c r="H35" s="1"/>
      <c r="I35" s="1"/>
      <c r="J35" s="1"/>
      <c r="K35" s="1"/>
      <c r="L35" s="1"/>
      <c r="M35" s="1"/>
      <c r="N35" s="5"/>
      <c r="O35" s="7"/>
    </row>
    <row r="36" spans="1:15">
      <c r="A36" s="1">
        <v>31</v>
      </c>
      <c r="B36" s="3">
        <v>42012</v>
      </c>
      <c r="C36" s="1" t="s">
        <v>75</v>
      </c>
      <c r="D36" s="1"/>
      <c r="E36" s="4"/>
      <c r="F36" s="1"/>
      <c r="G36" s="1"/>
      <c r="H36" s="1"/>
      <c r="I36" s="1"/>
      <c r="J36" s="1"/>
      <c r="K36" s="1"/>
      <c r="L36" s="1"/>
      <c r="M36" s="1"/>
      <c r="N36" s="5"/>
      <c r="O36" s="7"/>
    </row>
    <row r="37" spans="1:15">
      <c r="A37" s="1">
        <v>32</v>
      </c>
      <c r="B37" s="3">
        <v>42013</v>
      </c>
      <c r="C37" s="1" t="s">
        <v>75</v>
      </c>
      <c r="D37" s="1"/>
      <c r="E37" s="5"/>
      <c r="F37" s="1"/>
      <c r="G37" s="1"/>
      <c r="H37" s="1"/>
      <c r="I37" s="1"/>
      <c r="J37" s="1"/>
      <c r="K37" s="1"/>
      <c r="L37" s="1"/>
      <c r="M37" s="5"/>
      <c r="N37" s="1"/>
      <c r="O37" s="7"/>
    </row>
    <row r="38" spans="1:15">
      <c r="A38" s="1">
        <v>33</v>
      </c>
      <c r="B38" s="3">
        <v>42016</v>
      </c>
      <c r="C38" s="1" t="s">
        <v>68</v>
      </c>
      <c r="D38" s="1"/>
      <c r="E38" s="159"/>
      <c r="F38" s="1"/>
      <c r="G38" s="1"/>
      <c r="H38" s="1"/>
      <c r="I38" s="1"/>
      <c r="J38" s="1"/>
      <c r="K38" s="1"/>
      <c r="L38" s="1"/>
      <c r="M38" s="5"/>
      <c r="N38" s="5"/>
      <c r="O38" s="7"/>
    </row>
    <row r="39" spans="1:15">
      <c r="A39" s="1">
        <v>34</v>
      </c>
      <c r="B39" s="3">
        <v>42020</v>
      </c>
      <c r="C39" s="1" t="s">
        <v>73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4"/>
      <c r="O39" s="7"/>
    </row>
    <row r="40" spans="1:15">
      <c r="A40" s="1">
        <v>35</v>
      </c>
      <c r="B40" s="3">
        <v>42021</v>
      </c>
      <c r="C40" s="1" t="s">
        <v>15</v>
      </c>
      <c r="D40" s="1"/>
      <c r="E40" s="4"/>
      <c r="F40" s="1"/>
      <c r="G40" s="1"/>
      <c r="H40" s="1"/>
      <c r="I40" s="1"/>
      <c r="J40" s="1"/>
      <c r="K40" s="1"/>
      <c r="L40" s="1"/>
      <c r="M40" s="5"/>
      <c r="N40" s="5"/>
      <c r="O40" s="7"/>
    </row>
    <row r="41" spans="1:15">
      <c r="A41" s="1">
        <v>36</v>
      </c>
      <c r="B41" s="3">
        <v>42022</v>
      </c>
      <c r="C41" s="1" t="s">
        <v>74</v>
      </c>
      <c r="D41" s="1"/>
      <c r="E41" s="4"/>
      <c r="F41" s="1"/>
      <c r="G41" s="1"/>
      <c r="H41" s="1"/>
      <c r="I41" s="1"/>
      <c r="J41" s="1"/>
      <c r="K41" s="1"/>
      <c r="L41" s="1"/>
      <c r="M41" s="1"/>
      <c r="N41" s="4"/>
      <c r="O41" s="7"/>
    </row>
    <row r="42" spans="1:15">
      <c r="A42" s="1">
        <v>37</v>
      </c>
      <c r="B42" s="3">
        <v>42026</v>
      </c>
      <c r="C42" s="1" t="s">
        <v>32</v>
      </c>
      <c r="D42" s="1"/>
      <c r="E42" s="159"/>
      <c r="F42" s="1"/>
      <c r="G42" s="1"/>
      <c r="H42" s="1"/>
      <c r="I42" s="1"/>
      <c r="J42" s="1"/>
      <c r="K42" s="1"/>
      <c r="L42" s="1"/>
      <c r="M42" s="1"/>
      <c r="N42" s="5"/>
      <c r="O42" s="7"/>
    </row>
    <row r="43" spans="1:15">
      <c r="A43" s="1">
        <v>38</v>
      </c>
      <c r="B43" s="3">
        <v>42027</v>
      </c>
      <c r="C43" s="1" t="s">
        <v>39</v>
      </c>
      <c r="D43" s="1"/>
      <c r="E43" s="4"/>
      <c r="F43" s="1"/>
      <c r="G43" s="1"/>
      <c r="H43" s="1"/>
      <c r="I43" s="1"/>
      <c r="J43" s="1"/>
      <c r="K43" s="1"/>
      <c r="L43" s="1"/>
      <c r="M43" s="1"/>
      <c r="N43" s="4"/>
      <c r="O43" s="7"/>
    </row>
    <row r="44" spans="1:15">
      <c r="A44" s="1">
        <v>39</v>
      </c>
      <c r="B44" s="3">
        <v>42028</v>
      </c>
      <c r="C44" s="1" t="s">
        <v>39</v>
      </c>
      <c r="D44" s="1"/>
      <c r="E44" s="4"/>
      <c r="F44" s="1"/>
      <c r="G44" s="1"/>
      <c r="H44" s="1"/>
      <c r="I44" s="1"/>
      <c r="J44" s="1"/>
      <c r="K44" s="1"/>
      <c r="L44" s="1"/>
      <c r="M44" s="1"/>
      <c r="N44" s="4"/>
      <c r="O44" s="5"/>
    </row>
    <row r="45" spans="1:15">
      <c r="A45" s="1">
        <v>40</v>
      </c>
      <c r="B45" s="3">
        <v>42033</v>
      </c>
      <c r="C45" s="1" t="s">
        <v>73</v>
      </c>
      <c r="D45" s="1"/>
      <c r="E45" s="5"/>
      <c r="F45" s="1"/>
      <c r="G45" s="1"/>
      <c r="H45" s="1"/>
      <c r="I45" s="1"/>
      <c r="J45" s="1"/>
      <c r="K45" s="1"/>
      <c r="L45" s="1"/>
      <c r="M45" s="5"/>
      <c r="N45" s="5"/>
      <c r="O45" s="7"/>
    </row>
    <row r="46" spans="1:15">
      <c r="A46" s="1">
        <v>41</v>
      </c>
      <c r="B46" s="3">
        <v>42034</v>
      </c>
      <c r="C46" s="1" t="s">
        <v>73</v>
      </c>
      <c r="D46" s="1"/>
      <c r="E46" s="4"/>
      <c r="F46" s="1"/>
      <c r="G46" s="1"/>
      <c r="H46" s="1"/>
      <c r="I46" s="1"/>
      <c r="J46" s="1"/>
      <c r="K46" s="1"/>
      <c r="L46" s="1"/>
      <c r="M46" s="1"/>
      <c r="N46" s="4"/>
      <c r="O46" s="7"/>
    </row>
    <row r="47" spans="1:15">
      <c r="A47" s="1">
        <v>42</v>
      </c>
      <c r="B47" s="3">
        <v>42040</v>
      </c>
      <c r="C47" s="1" t="s">
        <v>68</v>
      </c>
      <c r="D47" s="1"/>
      <c r="E47" s="5"/>
      <c r="F47" s="1"/>
      <c r="G47" s="1"/>
      <c r="H47" s="1"/>
      <c r="I47" s="1"/>
      <c r="J47" s="1"/>
      <c r="K47" s="1"/>
      <c r="L47" s="1"/>
      <c r="M47" s="4"/>
      <c r="N47" s="5"/>
      <c r="O47" s="7"/>
    </row>
    <row r="48" spans="1:15">
      <c r="A48" s="1">
        <v>43</v>
      </c>
      <c r="B48" s="3">
        <v>42041</v>
      </c>
      <c r="C48" s="1" t="s">
        <v>68</v>
      </c>
      <c r="D48" s="1"/>
      <c r="E48" s="4"/>
      <c r="F48" s="1"/>
      <c r="G48" s="1"/>
      <c r="H48" s="1"/>
      <c r="I48" s="1"/>
      <c r="J48" s="1"/>
      <c r="K48" s="1"/>
      <c r="L48" s="1"/>
      <c r="M48" s="4"/>
      <c r="N48" s="5"/>
      <c r="O48" s="7"/>
    </row>
    <row r="49" spans="1:15">
      <c r="A49" s="1">
        <v>44</v>
      </c>
      <c r="B49" s="3">
        <v>42044</v>
      </c>
      <c r="C49" s="1" t="s">
        <v>69</v>
      </c>
      <c r="D49" s="1"/>
      <c r="E49" s="5"/>
      <c r="F49" s="1"/>
      <c r="G49" s="1"/>
      <c r="H49" s="1"/>
      <c r="I49" s="1"/>
      <c r="J49" s="1"/>
      <c r="K49" s="1"/>
      <c r="L49" s="1"/>
      <c r="M49" s="5"/>
      <c r="N49" s="5"/>
      <c r="O49" s="7"/>
    </row>
    <row r="50" spans="1:15" s="301" customFormat="1">
      <c r="A50" s="1">
        <v>45</v>
      </c>
      <c r="B50" s="3">
        <v>42047</v>
      </c>
      <c r="C50" s="1" t="s">
        <v>76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4"/>
      <c r="O50" s="7"/>
    </row>
    <row r="51" spans="1:15">
      <c r="A51" s="1">
        <v>46</v>
      </c>
      <c r="B51" s="3">
        <v>42048</v>
      </c>
      <c r="C51" s="1" t="s">
        <v>74</v>
      </c>
      <c r="D51" s="1"/>
      <c r="E51" s="4"/>
      <c r="F51" s="1"/>
      <c r="G51" s="1"/>
      <c r="H51" s="1"/>
      <c r="I51" s="1"/>
      <c r="J51" s="1"/>
      <c r="K51" s="1"/>
      <c r="L51" s="1"/>
      <c r="M51" s="1"/>
      <c r="N51" s="4"/>
      <c r="O51" s="7"/>
    </row>
    <row r="52" spans="1:15">
      <c r="A52" s="1">
        <v>47</v>
      </c>
      <c r="B52" s="3">
        <v>42049</v>
      </c>
      <c r="C52" s="1" t="s">
        <v>74</v>
      </c>
      <c r="D52" s="1"/>
      <c r="E52" s="5"/>
      <c r="F52" s="1"/>
      <c r="G52" s="1"/>
      <c r="H52" s="1"/>
      <c r="I52" s="1"/>
      <c r="J52" s="1"/>
      <c r="K52" s="1"/>
      <c r="L52" s="1"/>
      <c r="M52" s="5"/>
      <c r="N52" s="5"/>
      <c r="O52" s="7"/>
    </row>
    <row r="53" spans="1:15">
      <c r="A53" s="1">
        <v>48</v>
      </c>
      <c r="B53" s="3">
        <v>42051</v>
      </c>
      <c r="C53" s="1" t="s">
        <v>76</v>
      </c>
      <c r="D53" s="1"/>
      <c r="E53" s="159"/>
      <c r="F53" s="1"/>
      <c r="G53" s="1"/>
      <c r="H53" s="1"/>
      <c r="I53" s="1"/>
      <c r="J53" s="1"/>
      <c r="K53" s="1"/>
      <c r="L53" s="1"/>
      <c r="M53" s="4"/>
      <c r="N53" s="4"/>
      <c r="O53" s="7"/>
    </row>
    <row r="54" spans="1:15">
      <c r="A54" s="1">
        <v>49</v>
      </c>
      <c r="B54" s="3">
        <v>42054</v>
      </c>
      <c r="C54" s="1" t="s">
        <v>15</v>
      </c>
      <c r="D54" s="1"/>
      <c r="E54" s="5"/>
      <c r="F54" s="1"/>
      <c r="G54" s="1"/>
      <c r="H54" s="1"/>
      <c r="I54" s="1"/>
      <c r="J54" s="1"/>
      <c r="K54" s="1"/>
      <c r="L54" s="1"/>
      <c r="M54" s="5"/>
      <c r="N54" s="5"/>
      <c r="O54" s="7"/>
    </row>
    <row r="55" spans="1:15">
      <c r="A55" s="1">
        <v>50</v>
      </c>
      <c r="B55" s="3">
        <v>42055</v>
      </c>
      <c r="C55" s="1" t="s">
        <v>15</v>
      </c>
      <c r="D55" s="1"/>
      <c r="E55" s="4"/>
      <c r="F55" s="1"/>
      <c r="G55" s="1"/>
      <c r="H55" s="1"/>
      <c r="I55" s="1"/>
      <c r="J55" s="1"/>
      <c r="K55" s="1"/>
      <c r="L55" s="1"/>
      <c r="M55" s="5"/>
      <c r="N55" s="5"/>
      <c r="O55" s="7"/>
    </row>
    <row r="56" spans="1:15">
      <c r="A56" s="1">
        <v>51</v>
      </c>
      <c r="B56" s="3">
        <v>42056</v>
      </c>
      <c r="C56" s="1" t="s">
        <v>24</v>
      </c>
      <c r="D56" s="1"/>
      <c r="E56" s="5"/>
      <c r="F56" s="1"/>
      <c r="G56" s="1"/>
      <c r="H56" s="1"/>
      <c r="I56" s="1"/>
      <c r="J56" s="1"/>
      <c r="K56" s="1"/>
      <c r="L56" s="1"/>
      <c r="M56" s="4"/>
      <c r="N56" s="5"/>
      <c r="O56" s="7"/>
    </row>
    <row r="57" spans="1:15">
      <c r="A57" s="1">
        <v>52</v>
      </c>
      <c r="B57" s="3">
        <v>42059</v>
      </c>
      <c r="C57" s="1" t="s">
        <v>39</v>
      </c>
      <c r="D57" s="1"/>
      <c r="E57" s="159"/>
      <c r="F57" s="1"/>
      <c r="G57" s="1"/>
      <c r="H57" s="1"/>
      <c r="I57" s="1"/>
      <c r="J57" s="1"/>
      <c r="K57" s="1"/>
      <c r="L57" s="1"/>
      <c r="M57" s="4"/>
      <c r="N57" s="4"/>
      <c r="O57" s="7"/>
    </row>
    <row r="58" spans="1:15">
      <c r="A58" s="1">
        <v>53</v>
      </c>
      <c r="B58" s="3">
        <v>42062</v>
      </c>
      <c r="C58" s="1" t="s">
        <v>73</v>
      </c>
      <c r="D58" s="1"/>
      <c r="E58" s="5"/>
      <c r="F58" s="1"/>
      <c r="G58" s="1"/>
      <c r="H58" s="1"/>
      <c r="I58" s="1"/>
      <c r="J58" s="1"/>
      <c r="K58" s="1"/>
      <c r="L58" s="1"/>
      <c r="M58" s="5"/>
      <c r="N58" s="5"/>
      <c r="O58" s="7"/>
    </row>
    <row r="59" spans="1:15">
      <c r="A59" s="1">
        <v>54</v>
      </c>
      <c r="B59" s="3">
        <v>42063</v>
      </c>
      <c r="C59" s="1" t="s">
        <v>73</v>
      </c>
      <c r="D59" s="1"/>
      <c r="E59" s="5"/>
      <c r="F59" s="1"/>
      <c r="G59" s="1"/>
      <c r="H59" s="1"/>
      <c r="I59" s="1"/>
      <c r="J59" s="1"/>
      <c r="K59" s="1"/>
      <c r="L59" s="1"/>
      <c r="M59" s="5"/>
      <c r="N59" s="5"/>
      <c r="O59" s="7"/>
    </row>
    <row r="60" spans="1:15">
      <c r="A60" s="1">
        <v>55</v>
      </c>
      <c r="B60" s="3">
        <v>42066</v>
      </c>
      <c r="C60" s="1" t="s">
        <v>72</v>
      </c>
      <c r="D60" s="1"/>
      <c r="E60" s="5"/>
      <c r="F60" s="1"/>
      <c r="G60" s="1"/>
      <c r="H60" s="1"/>
      <c r="I60" s="1"/>
      <c r="J60" s="1"/>
      <c r="K60" s="1"/>
      <c r="L60" s="1"/>
      <c r="M60" s="5"/>
      <c r="N60" s="5"/>
      <c r="O60" s="7"/>
    </row>
    <row r="61" spans="1:15">
      <c r="A61" s="1">
        <v>56</v>
      </c>
      <c r="B61" s="3">
        <v>42067</v>
      </c>
      <c r="C61" s="3" t="s">
        <v>72</v>
      </c>
      <c r="D61" s="1"/>
      <c r="E61" s="4"/>
      <c r="F61" s="1"/>
      <c r="G61" s="1"/>
      <c r="H61" s="1"/>
      <c r="I61" s="1"/>
      <c r="J61" s="1"/>
      <c r="K61" s="1"/>
      <c r="L61" s="1"/>
      <c r="M61" s="5"/>
      <c r="N61" s="4"/>
      <c r="O61" s="7"/>
    </row>
    <row r="62" spans="1:15">
      <c r="A62" s="1">
        <v>57</v>
      </c>
      <c r="B62" s="3">
        <v>42068</v>
      </c>
      <c r="C62" s="1" t="s">
        <v>77</v>
      </c>
      <c r="D62" s="1"/>
      <c r="E62" s="4"/>
      <c r="F62" s="1"/>
      <c r="G62" s="1"/>
      <c r="H62" s="1"/>
      <c r="I62" s="1"/>
      <c r="J62" s="1"/>
      <c r="K62" s="1"/>
      <c r="L62" s="1"/>
      <c r="M62" s="5"/>
      <c r="N62" s="5"/>
      <c r="O62" s="7"/>
    </row>
    <row r="63" spans="1:15">
      <c r="A63" s="1">
        <v>58</v>
      </c>
      <c r="B63" s="3">
        <v>42071</v>
      </c>
      <c r="C63" s="1" t="s">
        <v>39</v>
      </c>
      <c r="D63" s="1"/>
      <c r="E63" s="4"/>
      <c r="F63" s="1"/>
      <c r="G63" s="1"/>
      <c r="H63" s="1"/>
      <c r="I63" s="1"/>
      <c r="J63" s="1"/>
      <c r="K63" s="1"/>
      <c r="L63" s="1"/>
      <c r="M63" s="4"/>
      <c r="N63" s="5"/>
      <c r="O63" s="7"/>
    </row>
    <row r="64" spans="1:15">
      <c r="A64" s="1">
        <v>59</v>
      </c>
      <c r="B64" s="3">
        <v>42073</v>
      </c>
      <c r="C64" s="1" t="s">
        <v>69</v>
      </c>
      <c r="D64" s="1"/>
      <c r="E64" s="4"/>
      <c r="F64" s="1"/>
      <c r="G64" s="1"/>
      <c r="H64" s="1"/>
      <c r="I64" s="1"/>
      <c r="J64" s="1"/>
      <c r="K64" s="1"/>
      <c r="L64" s="1"/>
      <c r="M64" s="5"/>
      <c r="N64" s="5"/>
      <c r="O64" s="7"/>
    </row>
    <row r="65" spans="1:15">
      <c r="A65" s="1">
        <v>60</v>
      </c>
      <c r="B65" s="3">
        <v>42074</v>
      </c>
      <c r="C65" s="1" t="s">
        <v>15</v>
      </c>
      <c r="D65" s="1"/>
      <c r="E65" s="5"/>
      <c r="F65" s="1"/>
      <c r="G65" s="1"/>
      <c r="H65" s="1"/>
      <c r="I65" s="1"/>
      <c r="J65" s="1"/>
      <c r="K65" s="1"/>
      <c r="L65" s="1"/>
      <c r="M65" s="5"/>
      <c r="N65" s="5"/>
      <c r="O65" s="7"/>
    </row>
    <row r="66" spans="1:15">
      <c r="A66" s="1">
        <v>61</v>
      </c>
      <c r="B66" s="3">
        <v>42076</v>
      </c>
      <c r="C66" s="1" t="s">
        <v>73</v>
      </c>
      <c r="D66" s="1"/>
      <c r="E66" s="5"/>
      <c r="F66" s="1"/>
      <c r="G66" s="1"/>
      <c r="H66" s="1"/>
      <c r="I66" s="1"/>
      <c r="J66" s="1"/>
      <c r="K66" s="1"/>
      <c r="L66" s="1"/>
      <c r="M66" s="5"/>
      <c r="N66" s="5"/>
      <c r="O66" s="7"/>
    </row>
    <row r="67" spans="1:15">
      <c r="A67" s="1">
        <v>62</v>
      </c>
      <c r="B67" s="3">
        <v>42080</v>
      </c>
      <c r="C67" s="1" t="s">
        <v>78</v>
      </c>
      <c r="D67" s="1"/>
      <c r="E67" s="5"/>
      <c r="F67" s="1"/>
      <c r="G67" s="1"/>
      <c r="H67" s="1"/>
      <c r="I67" s="1"/>
      <c r="J67" s="1"/>
      <c r="K67" s="1"/>
      <c r="L67" s="1"/>
      <c r="M67" s="5"/>
      <c r="N67" s="5"/>
      <c r="O67" s="7"/>
    </row>
    <row r="68" spans="1:15">
      <c r="A68" s="1">
        <v>63</v>
      </c>
      <c r="B68" s="3">
        <v>42082</v>
      </c>
      <c r="C68" s="1" t="s">
        <v>78</v>
      </c>
      <c r="D68" s="1"/>
      <c r="E68" s="5"/>
      <c r="F68" s="1"/>
      <c r="G68" s="1"/>
      <c r="H68" s="1"/>
      <c r="I68" s="1"/>
      <c r="J68" s="1"/>
      <c r="K68" s="1"/>
      <c r="L68" s="1"/>
      <c r="M68" s="5"/>
      <c r="N68" s="5"/>
      <c r="O68" s="7"/>
    </row>
    <row r="69" spans="1:15">
      <c r="A69" s="1">
        <v>64</v>
      </c>
      <c r="B69" s="3">
        <v>42083</v>
      </c>
      <c r="C69" s="1" t="s">
        <v>78</v>
      </c>
      <c r="D69" s="1"/>
      <c r="E69" s="3"/>
      <c r="F69" s="1"/>
      <c r="G69" s="1"/>
      <c r="H69" s="1"/>
      <c r="I69" s="1"/>
      <c r="J69" s="1"/>
      <c r="K69" s="1"/>
      <c r="L69" s="1"/>
      <c r="M69" s="5"/>
      <c r="N69" s="5"/>
      <c r="O69" s="7"/>
    </row>
    <row r="70" spans="1:15">
      <c r="A70" s="1">
        <v>65</v>
      </c>
      <c r="B70" s="3">
        <v>42085</v>
      </c>
      <c r="C70" s="1" t="s">
        <v>79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>
        <v>66</v>
      </c>
      <c r="B71" s="3">
        <v>42089</v>
      </c>
      <c r="C71" s="1" t="s">
        <v>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>
        <v>67</v>
      </c>
      <c r="B72" s="3">
        <v>42095</v>
      </c>
      <c r="C72" s="1" t="s">
        <v>68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>
        <v>68</v>
      </c>
      <c r="B73" s="3">
        <v>42096</v>
      </c>
      <c r="C73" s="1" t="s">
        <v>71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>
        <v>69</v>
      </c>
      <c r="B74" s="3">
        <v>42097</v>
      </c>
      <c r="C74" s="1" t="s">
        <v>71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>
        <v>70</v>
      </c>
      <c r="B75" s="3">
        <v>42099</v>
      </c>
      <c r="C75" s="1" t="s">
        <v>69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>
        <v>71</v>
      </c>
      <c r="B76" s="3">
        <v>42102</v>
      </c>
      <c r="C76" s="1" t="s">
        <v>39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>
        <v>72</v>
      </c>
      <c r="B77" s="3">
        <v>42103</v>
      </c>
      <c r="C77" s="1" t="s">
        <v>32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phoneticPr fontId="2" type="noConversion"/>
  <pageMargins left="0.7" right="0.7" top="0.75" bottom="0.75" header="0.3" footer="0.3"/>
  <pageSetup scale="59" orientation="portrait" r:id="rId1"/>
  <headerFooter>
    <oddHeader xml:space="preserve">&amp;L&amp;"Calibri,Regular"&amp;K000000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topLeftCell="A31" zoomScaleNormal="80" zoomScaleSheetLayoutView="100" zoomScalePageLayoutView="80" workbookViewId="0">
      <selection activeCell="K48" sqref="K48"/>
    </sheetView>
  </sheetViews>
  <sheetFormatPr defaultColWidth="11.42578125" defaultRowHeight="15"/>
  <cols>
    <col min="1" max="1" width="27.28515625" customWidth="1"/>
    <col min="2" max="7" width="5.7109375" customWidth="1"/>
    <col min="9" max="9" width="25.140625" customWidth="1"/>
    <col min="10" max="15" width="5.7109375" customWidth="1"/>
  </cols>
  <sheetData>
    <row r="1" spans="1:15" ht="14.1" customHeight="1">
      <c r="A1" s="597" t="s">
        <v>80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14.1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</row>
    <row r="3" spans="1:15" ht="14.1" customHeight="1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</row>
    <row r="4" spans="1:15" ht="14.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8.75">
      <c r="A5" s="12"/>
      <c r="B5" s="161" t="s">
        <v>81</v>
      </c>
      <c r="C5" s="161" t="s">
        <v>16</v>
      </c>
      <c r="D5" s="161" t="s">
        <v>58</v>
      </c>
      <c r="E5" s="161" t="s">
        <v>82</v>
      </c>
      <c r="F5" s="161" t="s">
        <v>83</v>
      </c>
      <c r="G5" s="161" t="s">
        <v>84</v>
      </c>
      <c r="H5" s="162"/>
      <c r="I5" s="162"/>
      <c r="J5" s="161" t="s">
        <v>81</v>
      </c>
      <c r="K5" s="161" t="s">
        <v>16</v>
      </c>
      <c r="L5" s="161" t="s">
        <v>58</v>
      </c>
      <c r="M5" s="161" t="s">
        <v>82</v>
      </c>
      <c r="N5" s="161" t="s">
        <v>83</v>
      </c>
      <c r="O5" s="161" t="s">
        <v>84</v>
      </c>
    </row>
    <row r="6" spans="1:15" ht="18.75">
      <c r="A6" s="39" t="s">
        <v>85</v>
      </c>
      <c r="B6" s="13">
        <v>3</v>
      </c>
      <c r="C6" s="13">
        <v>3</v>
      </c>
      <c r="D6" s="13">
        <v>0</v>
      </c>
      <c r="E6" s="13">
        <v>0</v>
      </c>
      <c r="F6" s="13">
        <v>0</v>
      </c>
      <c r="G6" s="13">
        <v>6</v>
      </c>
      <c r="H6" s="12"/>
      <c r="I6" s="39" t="s">
        <v>86</v>
      </c>
      <c r="J6" s="13">
        <v>8</v>
      </c>
      <c r="K6" s="13">
        <v>6</v>
      </c>
      <c r="L6" s="13">
        <v>2</v>
      </c>
      <c r="M6" s="13">
        <v>0</v>
      </c>
      <c r="N6" s="13">
        <v>0</v>
      </c>
      <c r="O6" s="13">
        <v>12</v>
      </c>
    </row>
    <row r="7" spans="1:15" ht="18.75">
      <c r="A7" s="39" t="s">
        <v>87</v>
      </c>
      <c r="B7" s="13">
        <v>9</v>
      </c>
      <c r="C7" s="13">
        <v>7</v>
      </c>
      <c r="D7" s="13">
        <v>2</v>
      </c>
      <c r="E7" s="13">
        <v>0</v>
      </c>
      <c r="F7" s="13">
        <v>0</v>
      </c>
      <c r="G7" s="13">
        <v>14</v>
      </c>
      <c r="H7" s="12"/>
      <c r="I7" s="39" t="s">
        <v>88</v>
      </c>
      <c r="J7" s="13">
        <v>4</v>
      </c>
      <c r="K7" s="13">
        <v>4</v>
      </c>
      <c r="L7" s="13">
        <v>0</v>
      </c>
      <c r="M7" s="13">
        <v>0</v>
      </c>
      <c r="N7" s="13">
        <v>0</v>
      </c>
      <c r="O7" s="13">
        <v>8</v>
      </c>
    </row>
    <row r="8" spans="1:15" ht="18.75">
      <c r="A8" s="39" t="s">
        <v>89</v>
      </c>
      <c r="B8" s="13">
        <f>SUM(B6,B7)</f>
        <v>12</v>
      </c>
      <c r="C8" s="13">
        <f>SUM(C6,C7)</f>
        <v>10</v>
      </c>
      <c r="D8" s="13">
        <f>SUM(D6:D7)</f>
        <v>2</v>
      </c>
      <c r="E8" s="13">
        <f>SUM(E6:E7)</f>
        <v>0</v>
      </c>
      <c r="F8" s="13">
        <f>SUM(F6:F7)</f>
        <v>0</v>
      </c>
      <c r="G8" s="13">
        <f>SUM(G7,G6)</f>
        <v>20</v>
      </c>
      <c r="H8" s="12"/>
      <c r="I8" s="39"/>
      <c r="J8" s="13"/>
      <c r="K8" s="13"/>
      <c r="L8" s="13"/>
      <c r="M8" s="13"/>
      <c r="N8" s="13"/>
      <c r="O8" s="13"/>
    </row>
    <row r="9" spans="1:15" ht="18.75">
      <c r="A9" s="39"/>
      <c r="B9" s="12"/>
      <c r="C9" s="12"/>
      <c r="D9" s="12"/>
      <c r="E9" s="12"/>
      <c r="F9" s="12"/>
      <c r="G9" s="12"/>
      <c r="H9" s="12"/>
      <c r="I9" s="39" t="s">
        <v>90</v>
      </c>
      <c r="J9" s="13">
        <v>7</v>
      </c>
      <c r="K9" s="13">
        <v>6</v>
      </c>
      <c r="L9" s="13">
        <v>1</v>
      </c>
      <c r="M9" s="13">
        <v>0</v>
      </c>
      <c r="N9" s="13">
        <v>0</v>
      </c>
      <c r="O9" s="13">
        <v>12</v>
      </c>
    </row>
    <row r="10" spans="1:15" ht="18.75">
      <c r="A10" s="39" t="s">
        <v>91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2"/>
      <c r="I10" s="39" t="s">
        <v>92</v>
      </c>
      <c r="J10" s="13">
        <v>2</v>
      </c>
      <c r="K10" s="13">
        <v>2</v>
      </c>
      <c r="L10" s="13">
        <v>0</v>
      </c>
      <c r="M10" s="13">
        <v>0</v>
      </c>
      <c r="N10" s="13">
        <v>0</v>
      </c>
      <c r="O10" s="13">
        <v>4</v>
      </c>
    </row>
    <row r="11" spans="1:15" ht="18.75">
      <c r="A11" s="39" t="s">
        <v>93</v>
      </c>
      <c r="B11" s="13">
        <v>1</v>
      </c>
      <c r="C11" s="13">
        <v>0</v>
      </c>
      <c r="D11" s="13">
        <v>1</v>
      </c>
      <c r="E11" s="13">
        <v>0</v>
      </c>
      <c r="F11" s="13">
        <v>0</v>
      </c>
      <c r="G11" s="13">
        <v>0</v>
      </c>
      <c r="H11" s="12"/>
      <c r="I11" s="39" t="s">
        <v>94</v>
      </c>
      <c r="J11" s="13">
        <v>3</v>
      </c>
      <c r="K11" s="13">
        <v>2</v>
      </c>
      <c r="L11" s="13">
        <v>1</v>
      </c>
      <c r="M11" s="13">
        <v>0</v>
      </c>
      <c r="N11" s="13">
        <v>0</v>
      </c>
      <c r="O11" s="13">
        <v>4</v>
      </c>
    </row>
    <row r="12" spans="1:15" ht="18.75">
      <c r="A12" s="39" t="s">
        <v>95</v>
      </c>
      <c r="B12" s="13">
        <v>3</v>
      </c>
      <c r="C12" s="13">
        <v>3</v>
      </c>
      <c r="D12" s="13">
        <v>0</v>
      </c>
      <c r="E12" s="13">
        <v>0</v>
      </c>
      <c r="F12" s="13">
        <v>0</v>
      </c>
      <c r="G12" s="13">
        <v>6</v>
      </c>
      <c r="H12" s="12"/>
      <c r="I12" s="39"/>
      <c r="J12" s="13"/>
      <c r="K12" s="13"/>
      <c r="L12" s="13"/>
      <c r="M12" s="13"/>
      <c r="N12" s="13"/>
      <c r="O12" s="13"/>
    </row>
    <row r="13" spans="1:15" ht="18.75">
      <c r="A13" s="39" t="s">
        <v>96</v>
      </c>
      <c r="B13" s="13">
        <v>8</v>
      </c>
      <c r="C13" s="13">
        <v>7</v>
      </c>
      <c r="D13" s="13">
        <v>1</v>
      </c>
      <c r="E13" s="13">
        <v>0</v>
      </c>
      <c r="F13" s="13">
        <v>0</v>
      </c>
      <c r="G13" s="13">
        <v>14</v>
      </c>
      <c r="H13" s="12"/>
      <c r="I13" s="39" t="s">
        <v>97</v>
      </c>
      <c r="J13" s="13">
        <v>8</v>
      </c>
      <c r="K13" s="13">
        <v>8</v>
      </c>
      <c r="L13" s="13">
        <v>0</v>
      </c>
      <c r="M13" s="13">
        <v>0</v>
      </c>
      <c r="N13" s="13">
        <v>0</v>
      </c>
      <c r="O13" s="13">
        <v>16</v>
      </c>
    </row>
    <row r="14" spans="1:15" ht="18.75">
      <c r="A14" s="39"/>
      <c r="B14" s="13"/>
      <c r="C14" s="13"/>
      <c r="D14" s="13"/>
      <c r="E14" s="13"/>
      <c r="F14" s="13"/>
      <c r="G14" s="13"/>
      <c r="H14" s="12"/>
      <c r="I14" s="39" t="s">
        <v>98</v>
      </c>
      <c r="J14" s="13">
        <v>2</v>
      </c>
      <c r="K14" s="13">
        <v>1</v>
      </c>
      <c r="L14" s="13">
        <v>1</v>
      </c>
      <c r="M14" s="13">
        <v>0</v>
      </c>
      <c r="N14" s="13">
        <v>0</v>
      </c>
      <c r="O14" s="13">
        <v>2</v>
      </c>
    </row>
    <row r="15" spans="1:15" ht="18.75">
      <c r="A15" s="39" t="s">
        <v>99</v>
      </c>
      <c r="B15" s="13">
        <v>1</v>
      </c>
      <c r="C15" s="13">
        <f>SUM(C10:C11)</f>
        <v>0</v>
      </c>
      <c r="D15" s="13">
        <v>1</v>
      </c>
      <c r="E15" s="13">
        <f>SUM(E10:E11)</f>
        <v>0</v>
      </c>
      <c r="F15" s="13">
        <f>SUM(F10,F11)</f>
        <v>0</v>
      </c>
      <c r="G15" s="13">
        <f>SUM(G11,G10)</f>
        <v>0</v>
      </c>
      <c r="H15" s="12"/>
      <c r="I15" s="39" t="s">
        <v>100</v>
      </c>
      <c r="J15" s="13">
        <v>2</v>
      </c>
      <c r="K15" s="13">
        <v>1</v>
      </c>
      <c r="L15" s="13">
        <v>1</v>
      </c>
      <c r="M15" s="13">
        <v>0</v>
      </c>
      <c r="N15" s="13">
        <v>0</v>
      </c>
      <c r="O15" s="13">
        <v>2</v>
      </c>
    </row>
    <row r="16" spans="1:15" ht="18.75">
      <c r="A16" s="39" t="s">
        <v>101</v>
      </c>
      <c r="B16" s="13">
        <f>SUM(B12,B13)</f>
        <v>11</v>
      </c>
      <c r="C16" s="13">
        <f>SUM(C13+C12)</f>
        <v>10</v>
      </c>
      <c r="D16" s="13">
        <f>SUM(D13,D12)</f>
        <v>1</v>
      </c>
      <c r="E16" s="13">
        <f>SUM(E13,E12)</f>
        <v>0</v>
      </c>
      <c r="F16" s="13">
        <f>SUM(F13,F12)</f>
        <v>0</v>
      </c>
      <c r="G16" s="13">
        <f>SUM(G12,G13)</f>
        <v>20</v>
      </c>
      <c r="H16" s="12"/>
      <c r="I16" s="39"/>
      <c r="J16" s="13"/>
      <c r="K16" s="13"/>
      <c r="L16" s="13"/>
      <c r="M16" s="13"/>
      <c r="N16" s="13"/>
      <c r="O16" s="13"/>
    </row>
    <row r="17" spans="1:15" ht="18.75">
      <c r="A17" s="39"/>
      <c r="B17" s="13"/>
      <c r="C17" s="13"/>
      <c r="D17" s="13"/>
      <c r="E17" s="13"/>
      <c r="F17" s="13"/>
      <c r="G17" s="13"/>
      <c r="H17" s="12"/>
      <c r="I17" s="39" t="s">
        <v>102</v>
      </c>
      <c r="J17" s="13">
        <v>5</v>
      </c>
      <c r="K17" s="13">
        <v>4</v>
      </c>
      <c r="L17" s="13">
        <v>1</v>
      </c>
      <c r="M17" s="13">
        <v>0</v>
      </c>
      <c r="N17" s="13">
        <v>0</v>
      </c>
      <c r="O17" s="13">
        <v>8</v>
      </c>
    </row>
    <row r="18" spans="1:15" ht="18.75">
      <c r="A18" s="39" t="s">
        <v>103</v>
      </c>
      <c r="B18" s="13">
        <v>4</v>
      </c>
      <c r="C18" s="13">
        <v>4</v>
      </c>
      <c r="D18" s="13">
        <v>0</v>
      </c>
      <c r="E18" s="13">
        <v>0</v>
      </c>
      <c r="F18" s="13">
        <v>0</v>
      </c>
      <c r="G18" s="13">
        <v>8</v>
      </c>
      <c r="H18" s="12"/>
      <c r="I18" s="39" t="s">
        <v>104</v>
      </c>
      <c r="J18" s="13">
        <v>7</v>
      </c>
      <c r="K18" s="13">
        <v>6</v>
      </c>
      <c r="L18" s="13">
        <v>1</v>
      </c>
      <c r="M18" s="13">
        <v>0</v>
      </c>
      <c r="N18" s="13">
        <v>0</v>
      </c>
      <c r="O18" s="13">
        <v>12</v>
      </c>
    </row>
    <row r="19" spans="1:15" ht="18.75">
      <c r="A19" s="39" t="s">
        <v>105</v>
      </c>
      <c r="B19" s="13">
        <v>5</v>
      </c>
      <c r="C19" s="13">
        <v>5</v>
      </c>
      <c r="D19" s="13">
        <v>0</v>
      </c>
      <c r="E19" s="13">
        <v>0</v>
      </c>
      <c r="F19" s="13">
        <v>0</v>
      </c>
      <c r="G19" s="13">
        <v>10</v>
      </c>
      <c r="H19" s="12"/>
      <c r="I19" s="39" t="s">
        <v>106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5" ht="18.75">
      <c r="A20" s="39" t="s">
        <v>107</v>
      </c>
      <c r="B20" s="13">
        <v>2</v>
      </c>
      <c r="C20" s="13">
        <v>1</v>
      </c>
      <c r="D20" s="13">
        <v>1</v>
      </c>
      <c r="E20" s="13">
        <v>0</v>
      </c>
      <c r="F20" s="13">
        <v>0</v>
      </c>
      <c r="G20" s="13">
        <v>2</v>
      </c>
      <c r="H20" s="12"/>
      <c r="I20" s="39"/>
      <c r="J20" s="12"/>
      <c r="K20" s="12"/>
      <c r="L20" s="12"/>
      <c r="M20" s="12"/>
      <c r="N20" s="12"/>
      <c r="O20" s="12"/>
    </row>
    <row r="21" spans="1:15" ht="18.75">
      <c r="A21" s="39" t="s">
        <v>108</v>
      </c>
      <c r="B21" s="13">
        <v>1</v>
      </c>
      <c r="C21" s="13">
        <v>0</v>
      </c>
      <c r="D21" s="13">
        <v>1</v>
      </c>
      <c r="E21" s="13">
        <v>0</v>
      </c>
      <c r="F21" s="13">
        <v>0</v>
      </c>
      <c r="G21" s="13">
        <v>0</v>
      </c>
      <c r="H21" s="12"/>
      <c r="I21" s="39" t="s">
        <v>109</v>
      </c>
      <c r="J21" s="13">
        <v>5</v>
      </c>
      <c r="K21" s="13">
        <v>4</v>
      </c>
      <c r="L21" s="13">
        <v>1</v>
      </c>
      <c r="M21" s="13">
        <v>0</v>
      </c>
      <c r="N21" s="13">
        <v>0</v>
      </c>
      <c r="O21" s="13">
        <v>8</v>
      </c>
    </row>
    <row r="22" spans="1:15" ht="18.75">
      <c r="A22" s="39" t="s">
        <v>110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I22" s="39" t="s">
        <v>111</v>
      </c>
      <c r="J22" s="13">
        <v>3</v>
      </c>
      <c r="K22" s="13">
        <v>2</v>
      </c>
      <c r="L22" s="13">
        <v>1</v>
      </c>
      <c r="M22" s="13">
        <v>0</v>
      </c>
      <c r="N22" s="13">
        <v>0</v>
      </c>
      <c r="O22" s="13">
        <v>4</v>
      </c>
    </row>
    <row r="23" spans="1:15" ht="18.75">
      <c r="A23" s="39" t="s">
        <v>112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2"/>
      <c r="I23" s="39" t="s">
        <v>113</v>
      </c>
      <c r="J23" s="13">
        <v>4</v>
      </c>
      <c r="K23" s="13">
        <v>4</v>
      </c>
      <c r="L23" s="13">
        <v>0</v>
      </c>
      <c r="M23" s="13">
        <v>0</v>
      </c>
      <c r="N23" s="13">
        <v>0</v>
      </c>
      <c r="O23" s="13">
        <v>8</v>
      </c>
    </row>
    <row r="24" spans="1:15" ht="18.75">
      <c r="A24" s="39"/>
      <c r="B24" s="12"/>
      <c r="C24" s="12"/>
      <c r="D24" s="12"/>
      <c r="E24" s="12"/>
      <c r="F24" s="12"/>
      <c r="G24" s="12"/>
      <c r="H24" s="12"/>
      <c r="I24" s="39" t="s">
        <v>114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18.75">
      <c r="A25" s="39" t="s">
        <v>115</v>
      </c>
      <c r="B25" s="13">
        <v>6</v>
      </c>
      <c r="C25" s="13">
        <v>6</v>
      </c>
      <c r="D25" s="13">
        <v>0</v>
      </c>
      <c r="E25" s="13">
        <v>0</v>
      </c>
      <c r="F25" s="13">
        <v>0</v>
      </c>
      <c r="G25" s="13">
        <v>12</v>
      </c>
      <c r="H25" s="12"/>
      <c r="I25" s="39" t="s">
        <v>116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ht="18.75">
      <c r="A26" s="39" t="s">
        <v>117</v>
      </c>
      <c r="B26" s="13">
        <v>6</v>
      </c>
      <c r="C26" s="13">
        <v>4</v>
      </c>
      <c r="D26" s="13">
        <v>2</v>
      </c>
      <c r="E26" s="13">
        <v>0</v>
      </c>
      <c r="F26" s="13">
        <v>0</v>
      </c>
      <c r="G26" s="13">
        <v>8</v>
      </c>
      <c r="H26" s="12"/>
      <c r="I26" s="39" t="s">
        <v>118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ht="18.75">
      <c r="A27" s="39" t="s">
        <v>119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2"/>
      <c r="I27" s="39"/>
      <c r="J27" s="12"/>
      <c r="K27" s="12"/>
      <c r="L27" s="12"/>
      <c r="M27" s="12"/>
      <c r="N27" s="12"/>
      <c r="O27" s="12"/>
    </row>
    <row r="28" spans="1:15" ht="18.75">
      <c r="A28" s="39" t="s">
        <v>120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I28" s="39" t="s">
        <v>121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ht="18.75">
      <c r="A29" s="39" t="s">
        <v>122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2"/>
      <c r="I29" s="39" t="s">
        <v>123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2</v>
      </c>
    </row>
    <row r="30" spans="1:15" ht="18.75">
      <c r="A30" s="39" t="s">
        <v>124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2"/>
      <c r="I30" s="39" t="s">
        <v>125</v>
      </c>
      <c r="J30" s="13">
        <v>2</v>
      </c>
      <c r="K30" s="13">
        <v>0</v>
      </c>
      <c r="L30" s="13">
        <v>2</v>
      </c>
      <c r="M30" s="13">
        <v>0</v>
      </c>
      <c r="N30" s="13">
        <v>0</v>
      </c>
      <c r="O30" s="13">
        <v>0</v>
      </c>
    </row>
    <row r="31" spans="1:15" ht="18.75">
      <c r="A31" s="39" t="s">
        <v>126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I31" s="39" t="s">
        <v>127</v>
      </c>
      <c r="J31" s="13">
        <v>2</v>
      </c>
      <c r="K31" s="13">
        <v>2</v>
      </c>
      <c r="L31" s="13">
        <v>0</v>
      </c>
      <c r="M31" s="13">
        <v>0</v>
      </c>
      <c r="N31" s="13">
        <v>0</v>
      </c>
      <c r="O31" s="13">
        <v>4</v>
      </c>
    </row>
    <row r="32" spans="1:15" ht="18.75">
      <c r="A32" s="39"/>
      <c r="B32" s="12"/>
      <c r="C32" s="12"/>
      <c r="D32" s="12"/>
      <c r="E32" s="12"/>
      <c r="F32" s="12"/>
      <c r="G32" s="12"/>
      <c r="H32" s="12"/>
      <c r="I32" s="39" t="s">
        <v>128</v>
      </c>
      <c r="J32" s="13">
        <v>5</v>
      </c>
      <c r="K32" s="13">
        <v>5</v>
      </c>
      <c r="L32" s="13">
        <v>0</v>
      </c>
      <c r="M32" s="13">
        <v>0</v>
      </c>
      <c r="N32" s="13">
        <v>0</v>
      </c>
      <c r="O32" s="13">
        <v>10</v>
      </c>
    </row>
    <row r="33" spans="1:15" ht="18.75">
      <c r="A33" s="39" t="s">
        <v>129</v>
      </c>
      <c r="B33" s="13">
        <v>10</v>
      </c>
      <c r="C33" s="13">
        <v>8</v>
      </c>
      <c r="D33" s="13">
        <v>2</v>
      </c>
      <c r="E33" s="13">
        <v>0</v>
      </c>
      <c r="F33" s="13">
        <v>0</v>
      </c>
      <c r="G33" s="13">
        <v>16</v>
      </c>
      <c r="H33" s="12"/>
      <c r="I33" s="39" t="s">
        <v>130</v>
      </c>
      <c r="J33" s="13">
        <v>2</v>
      </c>
      <c r="K33" s="13">
        <v>2</v>
      </c>
      <c r="L33" s="13">
        <v>0</v>
      </c>
      <c r="M33" s="13">
        <v>0</v>
      </c>
      <c r="N33" s="13">
        <v>0</v>
      </c>
      <c r="O33" s="13">
        <v>4</v>
      </c>
    </row>
    <row r="34" spans="1:15" ht="18.75">
      <c r="A34" s="39" t="s">
        <v>131</v>
      </c>
      <c r="B34" s="13">
        <v>2</v>
      </c>
      <c r="C34" s="13">
        <v>2</v>
      </c>
      <c r="D34" s="13">
        <v>0</v>
      </c>
      <c r="E34" s="13">
        <v>0</v>
      </c>
      <c r="F34" s="13">
        <v>0</v>
      </c>
      <c r="G34" s="13">
        <v>4</v>
      </c>
      <c r="H34" s="12"/>
      <c r="I34" s="40" t="s">
        <v>132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ht="18.75">
      <c r="A35" s="39" t="s">
        <v>133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2"/>
      <c r="I35" s="39"/>
      <c r="J35" s="13"/>
      <c r="K35" s="13"/>
      <c r="L35" s="13"/>
      <c r="M35" s="13"/>
      <c r="N35" s="13"/>
      <c r="O35" s="13"/>
    </row>
    <row r="36" spans="1:15" ht="18.75">
      <c r="A36" s="39"/>
      <c r="B36" s="12"/>
      <c r="C36" s="12"/>
      <c r="D36" s="12"/>
      <c r="E36" s="12"/>
      <c r="F36" s="12"/>
      <c r="G36" s="12"/>
      <c r="H36" s="12"/>
      <c r="I36" s="39" t="s">
        <v>134</v>
      </c>
      <c r="J36" s="13">
        <v>1</v>
      </c>
      <c r="K36" s="13">
        <v>1</v>
      </c>
      <c r="L36" s="13">
        <v>0</v>
      </c>
      <c r="M36" s="13">
        <v>0</v>
      </c>
      <c r="N36" s="13">
        <v>0</v>
      </c>
      <c r="O36" s="13">
        <v>2</v>
      </c>
    </row>
    <row r="37" spans="1:15" ht="18.75">
      <c r="A37" s="39" t="s">
        <v>135</v>
      </c>
      <c r="B37" s="13">
        <v>9</v>
      </c>
      <c r="C37" s="13">
        <v>7</v>
      </c>
      <c r="D37" s="13">
        <v>2</v>
      </c>
      <c r="E37" s="13">
        <v>0</v>
      </c>
      <c r="F37" s="13">
        <v>0</v>
      </c>
      <c r="G37" s="13">
        <v>14</v>
      </c>
      <c r="H37" s="12"/>
      <c r="I37" s="39" t="s">
        <v>136</v>
      </c>
      <c r="J37" s="13">
        <v>3</v>
      </c>
      <c r="K37" s="13">
        <v>3</v>
      </c>
      <c r="L37" s="13">
        <v>0</v>
      </c>
      <c r="M37" s="13">
        <v>0</v>
      </c>
      <c r="N37" s="13">
        <v>0</v>
      </c>
      <c r="O37" s="13">
        <v>6</v>
      </c>
    </row>
    <row r="38" spans="1:15" ht="18.75">
      <c r="A38" s="39" t="s">
        <v>137</v>
      </c>
      <c r="B38" s="13">
        <v>2</v>
      </c>
      <c r="C38" s="13">
        <v>2</v>
      </c>
      <c r="D38" s="13">
        <v>0</v>
      </c>
      <c r="E38" s="13">
        <v>0</v>
      </c>
      <c r="F38" s="13">
        <v>0</v>
      </c>
      <c r="G38" s="13">
        <v>4</v>
      </c>
      <c r="H38" s="12"/>
      <c r="I38" s="39" t="s">
        <v>138</v>
      </c>
      <c r="J38" s="13">
        <v>5</v>
      </c>
      <c r="K38" s="13">
        <v>5</v>
      </c>
      <c r="L38" s="13">
        <v>0</v>
      </c>
      <c r="M38" s="13">
        <v>0</v>
      </c>
      <c r="N38" s="13">
        <v>0</v>
      </c>
      <c r="O38" s="13">
        <v>10</v>
      </c>
    </row>
    <row r="39" spans="1:15" ht="18.75">
      <c r="A39" s="39" t="s">
        <v>139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2"/>
      <c r="I39" s="39" t="s">
        <v>140</v>
      </c>
      <c r="J39" s="13">
        <v>1</v>
      </c>
      <c r="K39" s="13">
        <v>0</v>
      </c>
      <c r="L39" s="13">
        <v>1</v>
      </c>
      <c r="M39" s="13">
        <v>0</v>
      </c>
      <c r="N39" s="13">
        <v>0</v>
      </c>
      <c r="O39" s="13">
        <v>0</v>
      </c>
    </row>
    <row r="40" spans="1:15" ht="18.75">
      <c r="A40" s="39" t="s">
        <v>141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I40" s="39" t="s">
        <v>142</v>
      </c>
      <c r="J40" s="13">
        <v>2</v>
      </c>
      <c r="K40" s="13">
        <v>1</v>
      </c>
      <c r="L40" s="13">
        <v>1</v>
      </c>
      <c r="M40" s="13">
        <v>0</v>
      </c>
      <c r="N40" s="13">
        <v>0</v>
      </c>
      <c r="O40" s="13">
        <v>2</v>
      </c>
    </row>
    <row r="41" spans="1:15" ht="18.75">
      <c r="A41" s="39"/>
      <c r="B41" s="12"/>
      <c r="C41" s="12"/>
      <c r="D41" s="12"/>
      <c r="E41" s="12"/>
      <c r="F41" s="12"/>
      <c r="G41" s="12"/>
      <c r="H41" s="12"/>
      <c r="I41" s="39" t="s">
        <v>143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</row>
    <row r="42" spans="1:15" ht="18.75">
      <c r="A42" s="39" t="s">
        <v>144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2"/>
      <c r="I42" s="40" t="s">
        <v>145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</row>
    <row r="43" spans="1:15" ht="18.75">
      <c r="A43" s="39" t="s">
        <v>146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I43" s="39"/>
      <c r="J43" s="13"/>
      <c r="K43" s="13"/>
      <c r="L43" s="13"/>
      <c r="M43" s="13"/>
      <c r="N43" s="13"/>
      <c r="O43" s="13"/>
    </row>
    <row r="44" spans="1:15" ht="18.75">
      <c r="A44" s="39" t="s">
        <v>147</v>
      </c>
      <c r="B44" s="13">
        <v>3</v>
      </c>
      <c r="C44" s="13">
        <v>3</v>
      </c>
      <c r="D44" s="13">
        <v>0</v>
      </c>
      <c r="E44" s="13">
        <v>0</v>
      </c>
      <c r="F44" s="13">
        <v>0</v>
      </c>
      <c r="G44" s="13">
        <v>6</v>
      </c>
      <c r="H44" s="12"/>
      <c r="I44" s="65" t="s">
        <v>148</v>
      </c>
      <c r="J44" s="13">
        <v>3</v>
      </c>
      <c r="K44" s="13">
        <v>2</v>
      </c>
      <c r="L44" s="13">
        <v>1</v>
      </c>
      <c r="M44" s="13">
        <v>0</v>
      </c>
      <c r="N44" s="13">
        <v>0</v>
      </c>
      <c r="O44" s="13">
        <v>4</v>
      </c>
    </row>
    <row r="45" spans="1:15" ht="18.75">
      <c r="A45" s="39" t="s">
        <v>149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2"/>
      <c r="I45" s="65" t="s">
        <v>150</v>
      </c>
      <c r="J45" s="13">
        <v>1</v>
      </c>
      <c r="K45" s="13">
        <v>1</v>
      </c>
      <c r="L45" s="13">
        <v>0</v>
      </c>
      <c r="M45" s="13">
        <v>0</v>
      </c>
      <c r="N45" s="13">
        <v>0</v>
      </c>
      <c r="O45" s="13">
        <v>2</v>
      </c>
    </row>
    <row r="46" spans="1:15" ht="18.75">
      <c r="A46" s="39" t="s">
        <v>151</v>
      </c>
      <c r="B46" s="13">
        <v>6</v>
      </c>
      <c r="C46" s="13">
        <v>5</v>
      </c>
      <c r="D46" s="13">
        <v>1</v>
      </c>
      <c r="E46" s="13">
        <v>0</v>
      </c>
      <c r="F46" s="13">
        <v>0</v>
      </c>
      <c r="G46" s="13">
        <v>10</v>
      </c>
      <c r="H46" s="12"/>
      <c r="I46" s="39" t="s">
        <v>152</v>
      </c>
      <c r="J46" s="13">
        <v>4</v>
      </c>
      <c r="K46" s="13">
        <v>4</v>
      </c>
      <c r="L46" s="13">
        <v>0</v>
      </c>
      <c r="M46" s="13">
        <v>0</v>
      </c>
      <c r="N46" s="13">
        <v>0</v>
      </c>
      <c r="O46" s="13">
        <v>8</v>
      </c>
    </row>
    <row r="47" spans="1:15" ht="18.75">
      <c r="A47" s="39" t="s">
        <v>153</v>
      </c>
      <c r="B47" s="13">
        <v>2</v>
      </c>
      <c r="C47" s="13">
        <v>1</v>
      </c>
      <c r="D47" s="13">
        <v>1</v>
      </c>
      <c r="E47" s="13">
        <v>0</v>
      </c>
      <c r="F47" s="13">
        <v>0</v>
      </c>
      <c r="G47" s="13">
        <v>2</v>
      </c>
      <c r="H47" s="12"/>
      <c r="I47" s="39" t="s">
        <v>154</v>
      </c>
      <c r="J47" s="13">
        <v>10</v>
      </c>
      <c r="K47" s="13">
        <v>9</v>
      </c>
      <c r="L47" s="13">
        <v>1</v>
      </c>
      <c r="M47" s="13">
        <v>0</v>
      </c>
      <c r="N47" s="13">
        <v>0</v>
      </c>
      <c r="O47" s="13">
        <v>18</v>
      </c>
    </row>
    <row r="48" spans="1:15" ht="18.75">
      <c r="A48" s="39" t="s">
        <v>155</v>
      </c>
      <c r="B48" s="13">
        <v>1</v>
      </c>
      <c r="C48" s="13">
        <v>1</v>
      </c>
      <c r="D48" s="13">
        <v>0</v>
      </c>
      <c r="E48" s="13">
        <v>0</v>
      </c>
      <c r="F48" s="13">
        <v>0</v>
      </c>
      <c r="G48" s="13">
        <v>2</v>
      </c>
      <c r="H48" s="12"/>
      <c r="I48" s="39" t="s">
        <v>156</v>
      </c>
      <c r="J48" s="13">
        <v>1</v>
      </c>
      <c r="K48" s="13">
        <v>1</v>
      </c>
      <c r="L48" s="13">
        <v>0</v>
      </c>
      <c r="M48" s="13">
        <v>0</v>
      </c>
      <c r="N48" s="13">
        <v>0</v>
      </c>
      <c r="O48" s="13">
        <v>2</v>
      </c>
    </row>
    <row r="49" spans="1:15" ht="15.75">
      <c r="A49" s="14"/>
      <c r="B49" s="15"/>
      <c r="C49" s="15"/>
      <c r="D49" s="15"/>
      <c r="E49" s="15"/>
      <c r="F49" s="15"/>
      <c r="G49" s="15"/>
      <c r="H49" s="14"/>
      <c r="I49" s="14"/>
      <c r="J49" s="15"/>
      <c r="K49" s="15"/>
      <c r="L49" s="15"/>
      <c r="M49" s="15"/>
      <c r="N49" s="15"/>
      <c r="O49" s="15"/>
    </row>
    <row r="50" spans="1:15" ht="15.75">
      <c r="A50" s="14"/>
      <c r="B50" s="15"/>
      <c r="C50" s="15"/>
      <c r="D50" s="15"/>
      <c r="E50" s="15"/>
      <c r="F50" s="15"/>
      <c r="G50" s="15"/>
      <c r="H50" s="14"/>
      <c r="I50" s="14"/>
      <c r="J50" s="15"/>
      <c r="K50" s="15"/>
      <c r="L50" s="15"/>
      <c r="M50" s="15"/>
      <c r="N50" s="15"/>
      <c r="O50" s="15"/>
    </row>
    <row r="51" spans="1:15" ht="15" customHeight="1"/>
    <row r="52" spans="1:15" ht="14.1" customHeight="1"/>
    <row r="53" spans="1:15" ht="14.1" customHeight="1"/>
    <row r="55" spans="1:15" ht="14.1" customHeight="1"/>
    <row r="56" spans="1:15" ht="14.1" customHeight="1"/>
    <row r="57" spans="1:15" ht="14.1" customHeight="1"/>
    <row r="62" spans="1:15" ht="14.1" customHeight="1"/>
    <row r="63" spans="1:15" ht="14.1" customHeight="1"/>
    <row r="64" spans="1:15" ht="14.1" customHeight="1"/>
    <row r="69" ht="14.1" customHeight="1"/>
    <row r="70" ht="14.1" customHeight="1"/>
    <row r="71" ht="14.1" customHeight="1"/>
    <row r="78" ht="14.1" customHeight="1"/>
    <row r="79" ht="14.1" customHeight="1"/>
    <row r="80" ht="14.1" customHeight="1"/>
  </sheetData>
  <mergeCells count="1">
    <mergeCell ref="A1:O3"/>
  </mergeCells>
  <phoneticPr fontId="2" type="noConversion"/>
  <pageMargins left="0.7" right="0.7" top="0.75" bottom="0.75" header="0.3" footer="0.3"/>
  <pageSetup scale="69" orientation="portrait" r:id="rId1"/>
  <headerFooter>
    <oddHeader xml:space="preserve">&amp;L&amp;"Calibri,Regular"&amp;K000000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22" zoomScaleNormal="125" zoomScaleSheetLayoutView="100" zoomScalePageLayoutView="125" workbookViewId="0">
      <selection activeCell="D33" sqref="D33:E33"/>
    </sheetView>
  </sheetViews>
  <sheetFormatPr defaultColWidth="11.42578125" defaultRowHeight="15"/>
  <cols>
    <col min="1" max="1" width="19.42578125" customWidth="1"/>
    <col min="2" max="10" width="5.7109375" customWidth="1"/>
  </cols>
  <sheetData>
    <row r="1" spans="1:14">
      <c r="A1" s="600" t="s">
        <v>157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14">
      <c r="A2" s="601"/>
      <c r="B2" s="601"/>
      <c r="C2" s="601"/>
      <c r="D2" s="601"/>
      <c r="E2" s="601"/>
      <c r="F2" s="601"/>
      <c r="G2" s="601"/>
      <c r="H2" s="601"/>
      <c r="I2" s="601"/>
      <c r="J2" s="601"/>
    </row>
    <row r="3" spans="1:14">
      <c r="A3" s="602"/>
      <c r="B3" s="602"/>
      <c r="C3" s="602"/>
      <c r="D3" s="602"/>
      <c r="E3" s="602"/>
      <c r="F3" s="602"/>
      <c r="G3" s="602"/>
      <c r="H3" s="602"/>
      <c r="I3" s="602"/>
      <c r="J3" s="602"/>
    </row>
    <row r="4" spans="1:14">
      <c r="A4" s="501"/>
      <c r="B4" s="501"/>
      <c r="C4" s="501"/>
      <c r="D4" s="501"/>
      <c r="E4" s="501"/>
      <c r="F4" s="501"/>
      <c r="G4" s="501"/>
      <c r="H4" s="501"/>
      <c r="I4" s="501"/>
      <c r="J4" s="501"/>
    </row>
    <row r="5" spans="1:14" ht="14.1" customHeight="1">
      <c r="A5" s="603" t="s">
        <v>158</v>
      </c>
      <c r="B5" s="603"/>
      <c r="C5" s="603"/>
      <c r="D5" s="603"/>
      <c r="E5" s="603"/>
      <c r="F5" s="603"/>
      <c r="G5" s="603"/>
      <c r="H5" s="603"/>
      <c r="I5" s="603"/>
      <c r="J5" s="603"/>
      <c r="K5" s="6"/>
      <c r="L5" s="6"/>
      <c r="M5" s="6"/>
      <c r="N5" s="6"/>
    </row>
    <row r="6" spans="1:14" ht="14.1" customHeight="1">
      <c r="A6" s="603"/>
      <c r="B6" s="603"/>
      <c r="C6" s="603"/>
      <c r="D6" s="603"/>
      <c r="E6" s="603"/>
      <c r="F6" s="603"/>
      <c r="G6" s="603"/>
      <c r="H6" s="603"/>
      <c r="I6" s="603"/>
      <c r="J6" s="603"/>
      <c r="K6" s="6"/>
      <c r="L6" s="6"/>
      <c r="M6" s="6"/>
      <c r="N6" s="6"/>
    </row>
    <row r="7" spans="1:14" ht="14.1" customHeight="1">
      <c r="A7" s="603"/>
      <c r="B7" s="603"/>
      <c r="C7" s="603"/>
      <c r="D7" s="603"/>
      <c r="E7" s="603"/>
      <c r="F7" s="603"/>
      <c r="G7" s="603"/>
      <c r="H7" s="603"/>
      <c r="I7" s="603"/>
      <c r="J7" s="603"/>
      <c r="K7" s="6"/>
      <c r="L7" s="6"/>
      <c r="M7" s="6"/>
      <c r="N7" s="6"/>
    </row>
    <row r="8" spans="1:14">
      <c r="A8" s="501"/>
      <c r="B8" s="502" t="s">
        <v>159</v>
      </c>
      <c r="C8" s="502" t="s">
        <v>160</v>
      </c>
      <c r="D8" s="502" t="s">
        <v>161</v>
      </c>
      <c r="E8" s="502" t="s">
        <v>162</v>
      </c>
      <c r="F8" s="502" t="s">
        <v>163</v>
      </c>
      <c r="G8" s="502" t="s">
        <v>164</v>
      </c>
      <c r="H8" s="38" t="s">
        <v>165</v>
      </c>
      <c r="I8" s="501"/>
      <c r="J8" s="501"/>
    </row>
    <row r="9" spans="1:14">
      <c r="A9" s="17" t="s">
        <v>166</v>
      </c>
      <c r="B9" s="501">
        <v>14</v>
      </c>
      <c r="C9" s="501">
        <v>10</v>
      </c>
      <c r="D9" s="501">
        <v>15</v>
      </c>
      <c r="E9" s="501">
        <v>2</v>
      </c>
      <c r="F9" s="501">
        <v>0</v>
      </c>
      <c r="G9" s="501">
        <f>SUM(B9,C9,D9,E9)</f>
        <v>41</v>
      </c>
      <c r="H9" s="606">
        <f>G9/B24</f>
        <v>3.4166666666666665</v>
      </c>
      <c r="I9" s="606"/>
      <c r="J9" s="606"/>
    </row>
    <row r="10" spans="1:14">
      <c r="A10" s="17" t="s">
        <v>2</v>
      </c>
      <c r="B10" s="501">
        <v>11</v>
      </c>
      <c r="C10" s="501">
        <v>4</v>
      </c>
      <c r="D10" s="501">
        <v>9</v>
      </c>
      <c r="E10" s="501">
        <v>0</v>
      </c>
      <c r="F10" s="501">
        <v>0</v>
      </c>
      <c r="G10" s="501">
        <f>SUM(B10+C10+D10+E10+F9)</f>
        <v>24</v>
      </c>
      <c r="H10" s="606">
        <f>G10/B24</f>
        <v>2</v>
      </c>
      <c r="I10" s="606"/>
      <c r="J10" s="606"/>
    </row>
    <row r="11" spans="1:14">
      <c r="A11" s="501"/>
      <c r="B11" s="501"/>
      <c r="C11" s="501"/>
      <c r="D11" s="501"/>
      <c r="E11" s="501"/>
      <c r="F11" s="501"/>
      <c r="G11" s="501"/>
      <c r="H11" s="501"/>
      <c r="I11" s="501"/>
      <c r="J11" s="501"/>
    </row>
    <row r="12" spans="1:14" ht="14.1" customHeight="1">
      <c r="A12" s="603" t="s">
        <v>167</v>
      </c>
      <c r="B12" s="603"/>
      <c r="C12" s="603"/>
      <c r="D12" s="603"/>
      <c r="E12" s="603"/>
      <c r="F12" s="603"/>
      <c r="G12" s="603"/>
      <c r="H12" s="603"/>
      <c r="I12" s="603"/>
      <c r="J12" s="603"/>
      <c r="K12" s="16"/>
      <c r="L12" s="16"/>
    </row>
    <row r="13" spans="1:14" ht="14.1" customHeight="1">
      <c r="A13" s="603"/>
      <c r="B13" s="603"/>
      <c r="C13" s="603"/>
      <c r="D13" s="603"/>
      <c r="E13" s="603"/>
      <c r="F13" s="603"/>
      <c r="G13" s="603"/>
      <c r="H13" s="603"/>
      <c r="I13" s="603"/>
      <c r="J13" s="603"/>
      <c r="K13" s="16"/>
      <c r="L13" s="16"/>
    </row>
    <row r="14" spans="1:14" ht="14.1" customHeight="1">
      <c r="A14" s="603"/>
      <c r="B14" s="603"/>
      <c r="C14" s="603"/>
      <c r="D14" s="603"/>
      <c r="E14" s="603"/>
      <c r="F14" s="603"/>
      <c r="G14" s="603"/>
      <c r="H14" s="603"/>
      <c r="I14" s="603"/>
      <c r="J14" s="603"/>
      <c r="K14" s="16"/>
      <c r="L14" s="16"/>
    </row>
    <row r="15" spans="1:14">
      <c r="A15" s="501"/>
      <c r="B15" s="502" t="s">
        <v>159</v>
      </c>
      <c r="C15" s="502" t="s">
        <v>160</v>
      </c>
      <c r="D15" s="502" t="s">
        <v>161</v>
      </c>
      <c r="E15" s="502" t="s">
        <v>162</v>
      </c>
      <c r="F15" s="502" t="s">
        <v>163</v>
      </c>
      <c r="G15" s="502" t="s">
        <v>164</v>
      </c>
      <c r="H15" s="37" t="s">
        <v>165</v>
      </c>
      <c r="I15" s="501"/>
      <c r="J15" s="501"/>
    </row>
    <row r="16" spans="1:14">
      <c r="A16" s="17" t="s">
        <v>166</v>
      </c>
      <c r="B16" s="501">
        <v>102</v>
      </c>
      <c r="C16" s="501">
        <v>110</v>
      </c>
      <c r="D16" s="501">
        <v>89</v>
      </c>
      <c r="E16" s="501">
        <v>4</v>
      </c>
      <c r="F16" s="501">
        <v>0</v>
      </c>
      <c r="G16" s="501">
        <f>SUM(E16+F16+D16+C16+B16)</f>
        <v>305</v>
      </c>
      <c r="H16" s="607">
        <f>G16/B24</f>
        <v>25.416666666666668</v>
      </c>
      <c r="I16" s="607"/>
      <c r="J16" s="607"/>
    </row>
    <row r="17" spans="1:10">
      <c r="A17" s="17" t="s">
        <v>2</v>
      </c>
      <c r="B17" s="501">
        <v>110</v>
      </c>
      <c r="C17" s="501">
        <v>121</v>
      </c>
      <c r="D17" s="501">
        <v>119</v>
      </c>
      <c r="E17" s="501">
        <v>0</v>
      </c>
      <c r="F17" s="501">
        <v>0</v>
      </c>
      <c r="G17" s="501">
        <f>SUM(F17+E17+D17+C17+B17)</f>
        <v>350</v>
      </c>
      <c r="H17" s="607">
        <f>G17/B24</f>
        <v>29.166666666666668</v>
      </c>
      <c r="I17" s="607"/>
      <c r="J17" s="607"/>
    </row>
    <row r="18" spans="1:10">
      <c r="A18" s="501"/>
      <c r="B18" s="501"/>
      <c r="C18" s="501"/>
      <c r="D18" s="501"/>
      <c r="E18" s="501"/>
      <c r="F18" s="501"/>
      <c r="G18" s="501"/>
      <c r="H18" s="501"/>
      <c r="I18" s="501"/>
      <c r="J18" s="501"/>
    </row>
    <row r="19" spans="1:10">
      <c r="A19" s="603" t="s">
        <v>168</v>
      </c>
      <c r="B19" s="603"/>
      <c r="C19" s="603"/>
      <c r="D19" s="603"/>
      <c r="E19" s="603"/>
      <c r="F19" s="603"/>
      <c r="G19" s="603"/>
      <c r="H19" s="603"/>
      <c r="I19" s="603"/>
      <c r="J19" s="603"/>
    </row>
    <row r="20" spans="1:10">
      <c r="A20" s="603"/>
      <c r="B20" s="603"/>
      <c r="C20" s="603"/>
      <c r="D20" s="603"/>
      <c r="E20" s="603"/>
      <c r="F20" s="603"/>
      <c r="G20" s="603"/>
      <c r="H20" s="603"/>
      <c r="I20" s="603"/>
      <c r="J20" s="603"/>
    </row>
    <row r="21" spans="1:10">
      <c r="A21" s="603"/>
      <c r="B21" s="603"/>
      <c r="C21" s="603"/>
      <c r="D21" s="603"/>
      <c r="E21" s="603"/>
      <c r="F21" s="603"/>
      <c r="G21" s="603"/>
      <c r="H21" s="603"/>
      <c r="I21" s="603"/>
      <c r="J21" s="603"/>
    </row>
    <row r="22" spans="1:10">
      <c r="A22" s="501"/>
      <c r="B22" s="604" t="s">
        <v>169</v>
      </c>
      <c r="C22" s="605"/>
      <c r="D22" s="605"/>
      <c r="E22" s="605"/>
      <c r="F22" s="501"/>
      <c r="G22" s="604" t="s">
        <v>170</v>
      </c>
      <c r="H22" s="605"/>
      <c r="I22" s="605"/>
      <c r="J22" s="605"/>
    </row>
    <row r="23" spans="1:10">
      <c r="A23" s="501"/>
      <c r="B23" s="501" t="s">
        <v>81</v>
      </c>
      <c r="C23" s="501" t="s">
        <v>171</v>
      </c>
      <c r="D23" s="501" t="s">
        <v>172</v>
      </c>
      <c r="E23" s="501" t="s">
        <v>173</v>
      </c>
      <c r="F23" s="501"/>
      <c r="G23" s="501" t="s">
        <v>81</v>
      </c>
      <c r="H23" s="501" t="s">
        <v>174</v>
      </c>
      <c r="I23" s="501" t="s">
        <v>172</v>
      </c>
      <c r="J23" s="501" t="s">
        <v>175</v>
      </c>
    </row>
    <row r="24" spans="1:10">
      <c r="A24" s="17" t="s">
        <v>176</v>
      </c>
      <c r="B24" s="501">
        <v>12</v>
      </c>
      <c r="C24" s="501">
        <f>SUM(C25:C26)</f>
        <v>10</v>
      </c>
      <c r="D24" s="501">
        <v>56</v>
      </c>
      <c r="E24" s="500">
        <f>(C24/D24)*100</f>
        <v>17.857142857142858</v>
      </c>
      <c r="F24" s="501"/>
      <c r="G24" s="501">
        <v>12</v>
      </c>
      <c r="H24" s="501">
        <v>30</v>
      </c>
      <c r="I24" s="501">
        <v>41</v>
      </c>
      <c r="J24" s="500">
        <f>(H24/I24)*100</f>
        <v>73.170731707317074</v>
      </c>
    </row>
    <row r="25" spans="1:10">
      <c r="A25" s="17" t="s">
        <v>85</v>
      </c>
      <c r="B25" s="501">
        <v>3</v>
      </c>
      <c r="C25" s="501">
        <v>0</v>
      </c>
      <c r="D25" s="501">
        <v>10</v>
      </c>
      <c r="E25" s="500">
        <f>(C25/D25)*100</f>
        <v>0</v>
      </c>
      <c r="F25" s="501"/>
      <c r="G25" s="501">
        <v>3</v>
      </c>
      <c r="H25" s="501">
        <v>8</v>
      </c>
      <c r="I25" s="501">
        <v>10</v>
      </c>
      <c r="J25" s="500">
        <f>(H25/I25)*100</f>
        <v>80</v>
      </c>
    </row>
    <row r="26" spans="1:10">
      <c r="A26" s="17" t="s">
        <v>177</v>
      </c>
      <c r="B26" s="501">
        <v>9</v>
      </c>
      <c r="C26" s="501">
        <v>10</v>
      </c>
      <c r="D26" s="501">
        <v>46</v>
      </c>
      <c r="E26" s="500">
        <f>(C26/D26)*100</f>
        <v>21.739130434782609</v>
      </c>
      <c r="F26" s="501"/>
      <c r="G26" s="501">
        <v>9</v>
      </c>
      <c r="H26" s="501">
        <v>22</v>
      </c>
      <c r="I26" s="501">
        <v>31</v>
      </c>
      <c r="J26" s="500">
        <f>(H26/I26)*100</f>
        <v>70.967741935483872</v>
      </c>
    </row>
    <row r="28" spans="1:10">
      <c r="A28" s="603" t="s">
        <v>178</v>
      </c>
      <c r="B28" s="603"/>
      <c r="C28" s="603"/>
      <c r="D28" s="603"/>
      <c r="E28" s="603"/>
      <c r="F28" s="603"/>
      <c r="G28" s="603"/>
      <c r="H28" s="603"/>
      <c r="I28" s="603"/>
      <c r="J28" s="603"/>
    </row>
    <row r="29" spans="1:10">
      <c r="A29" s="603"/>
      <c r="B29" s="603"/>
      <c r="C29" s="603"/>
      <c r="D29" s="603"/>
      <c r="E29" s="603"/>
      <c r="F29" s="603"/>
      <c r="G29" s="603"/>
      <c r="H29" s="603"/>
      <c r="I29" s="603"/>
      <c r="J29" s="603"/>
    </row>
    <row r="30" spans="1:10">
      <c r="A30" s="603"/>
      <c r="B30" s="603"/>
      <c r="C30" s="603"/>
      <c r="D30" s="603"/>
      <c r="E30" s="603"/>
      <c r="F30" s="603"/>
      <c r="G30" s="603"/>
      <c r="H30" s="603"/>
      <c r="I30" s="603"/>
      <c r="J30" s="603"/>
    </row>
    <row r="31" spans="1:10">
      <c r="B31" s="605" t="s">
        <v>81</v>
      </c>
      <c r="C31" s="605"/>
      <c r="D31" s="605" t="s">
        <v>179</v>
      </c>
      <c r="E31" s="605"/>
      <c r="F31" s="605" t="s">
        <v>180</v>
      </c>
      <c r="G31" s="605"/>
      <c r="H31" s="605"/>
      <c r="I31" s="605"/>
      <c r="J31" s="605"/>
    </row>
    <row r="32" spans="1:10">
      <c r="A32" s="17" t="s">
        <v>166</v>
      </c>
      <c r="B32" s="605">
        <v>12</v>
      </c>
      <c r="C32" s="605"/>
      <c r="D32" s="605">
        <v>166</v>
      </c>
      <c r="E32" s="605"/>
      <c r="F32" s="607">
        <f>D32/B32</f>
        <v>13.833333333333334</v>
      </c>
      <c r="G32" s="607"/>
      <c r="H32" s="607"/>
      <c r="I32" s="607"/>
      <c r="J32" s="607"/>
    </row>
    <row r="33" spans="1:10">
      <c r="A33" s="17" t="s">
        <v>181</v>
      </c>
      <c r="B33" s="605">
        <v>12</v>
      </c>
      <c r="C33" s="605"/>
      <c r="D33" s="605">
        <v>170</v>
      </c>
      <c r="E33" s="605"/>
      <c r="F33" s="607">
        <f>D33/B33</f>
        <v>14.166666666666666</v>
      </c>
      <c r="G33" s="607"/>
      <c r="H33" s="607"/>
      <c r="I33" s="607"/>
      <c r="J33" s="607"/>
    </row>
    <row r="35" spans="1:10">
      <c r="A35" s="608"/>
      <c r="B35" s="608"/>
      <c r="C35" s="608"/>
      <c r="D35" s="608"/>
      <c r="E35" s="608"/>
      <c r="F35" s="608"/>
      <c r="G35" s="608"/>
      <c r="H35" s="608"/>
      <c r="I35" s="608"/>
      <c r="J35" s="608"/>
    </row>
    <row r="36" spans="1:10">
      <c r="A36" s="608"/>
      <c r="B36" s="608"/>
      <c r="C36" s="608"/>
      <c r="D36" s="608"/>
      <c r="E36" s="608"/>
      <c r="F36" s="608"/>
      <c r="G36" s="608"/>
      <c r="H36" s="608"/>
      <c r="I36" s="608"/>
      <c r="J36" s="608"/>
    </row>
    <row r="37" spans="1:10">
      <c r="A37" s="608"/>
      <c r="B37" s="608"/>
      <c r="C37" s="608"/>
      <c r="D37" s="608"/>
      <c r="E37" s="608"/>
      <c r="F37" s="608"/>
      <c r="G37" s="608"/>
      <c r="H37" s="608"/>
      <c r="I37" s="608"/>
      <c r="J37" s="608"/>
    </row>
  </sheetData>
  <mergeCells count="21">
    <mergeCell ref="F33:J33"/>
    <mergeCell ref="A28:J30"/>
    <mergeCell ref="A35:J37"/>
    <mergeCell ref="B33:C33"/>
    <mergeCell ref="D33:E33"/>
    <mergeCell ref="B31:C31"/>
    <mergeCell ref="B32:C32"/>
    <mergeCell ref="D31:E31"/>
    <mergeCell ref="D32:E32"/>
    <mergeCell ref="F31:J31"/>
    <mergeCell ref="F32:J32"/>
    <mergeCell ref="A1:J3"/>
    <mergeCell ref="A19:J21"/>
    <mergeCell ref="B22:E22"/>
    <mergeCell ref="G22:J22"/>
    <mergeCell ref="H9:J9"/>
    <mergeCell ref="H10:J10"/>
    <mergeCell ref="H16:J16"/>
    <mergeCell ref="H17:J17"/>
    <mergeCell ref="A5:J7"/>
    <mergeCell ref="A12:J14"/>
  </mergeCells>
  <phoneticPr fontId="2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G89"/>
  <sheetViews>
    <sheetView view="pageBreakPreview" zoomScale="90" zoomScaleNormal="75" zoomScaleSheetLayoutView="90" zoomScalePageLayoutView="75" workbookViewId="0">
      <selection activeCell="B1" sqref="B1:BC3"/>
    </sheetView>
  </sheetViews>
  <sheetFormatPr defaultColWidth="11.42578125" defaultRowHeight="15"/>
  <cols>
    <col min="1" max="1" width="3.28515625" customWidth="1"/>
    <col min="2" max="2" width="3.140625" bestFit="1" customWidth="1"/>
    <col min="3" max="3" width="7.28515625" bestFit="1" customWidth="1"/>
    <col min="4" max="4" width="5.85546875" customWidth="1"/>
    <col min="5" max="6" width="3.42578125" customWidth="1"/>
    <col min="7" max="16" width="2.42578125" customWidth="1"/>
    <col min="17" max="17" width="2.85546875" customWidth="1"/>
    <col min="18" max="18" width="3.85546875" bestFit="1" customWidth="1"/>
    <col min="19" max="19" width="3" customWidth="1"/>
    <col min="20" max="20" width="2.140625" customWidth="1"/>
    <col min="21" max="21" width="3.28515625" customWidth="1"/>
    <col min="22" max="22" width="3.28515625" hidden="1" customWidth="1"/>
    <col min="23" max="23" width="3.140625" customWidth="1"/>
    <col min="24" max="29" width="2.42578125" customWidth="1"/>
    <col min="30" max="30" width="2.85546875" customWidth="1"/>
    <col min="31" max="33" width="2.42578125" customWidth="1"/>
    <col min="34" max="34" width="2.7109375" customWidth="1"/>
    <col min="35" max="37" width="2.42578125" customWidth="1"/>
    <col min="38" max="38" width="3" customWidth="1"/>
    <col min="39" max="45" width="2.42578125" customWidth="1"/>
    <col min="46" max="46" width="2.85546875" customWidth="1"/>
    <col min="47" max="49" width="2.42578125" customWidth="1"/>
    <col min="50" max="50" width="2.7109375" customWidth="1"/>
    <col min="51" max="53" width="2.42578125" customWidth="1"/>
    <col min="54" max="54" width="2.7109375" customWidth="1"/>
    <col min="55" max="55" width="2.42578125" customWidth="1"/>
    <col min="56" max="57" width="2.42578125" hidden="1" customWidth="1"/>
    <col min="58" max="58" width="2.85546875" hidden="1" customWidth="1"/>
    <col min="59" max="59" width="2.42578125" hidden="1" customWidth="1"/>
    <col min="60" max="60" width="2.42578125" customWidth="1"/>
    <col min="61" max="61" width="3.140625" customWidth="1"/>
    <col min="62" max="62" width="6.7109375" customWidth="1"/>
    <col min="63" max="63" width="7.7109375" customWidth="1"/>
    <col min="64" max="64" width="3.140625" customWidth="1"/>
    <col min="65" max="65" width="5" customWidth="1"/>
    <col min="66" max="67" width="2.42578125" customWidth="1"/>
    <col min="68" max="68" width="2.7109375" customWidth="1"/>
    <col min="69" max="77" width="2.42578125" customWidth="1"/>
    <col min="78" max="81" width="2.42578125" hidden="1" customWidth="1"/>
    <col min="82" max="87" width="2.42578125" customWidth="1"/>
    <col min="88" max="88" width="2.85546875" customWidth="1"/>
    <col min="89" max="89" width="2.42578125" customWidth="1"/>
    <col min="90" max="91" width="2.42578125" hidden="1" customWidth="1"/>
    <col min="92" max="92" width="2.7109375" hidden="1" customWidth="1"/>
    <col min="93" max="93" width="2.42578125" hidden="1" customWidth="1"/>
    <col min="94" max="95" width="2.42578125" customWidth="1"/>
    <col min="96" max="96" width="2.85546875" customWidth="1"/>
    <col min="97" max="103" width="2.42578125" customWidth="1"/>
    <col min="104" max="104" width="3.28515625" bestFit="1" customWidth="1"/>
    <col min="105" max="107" width="2.42578125" customWidth="1"/>
    <col min="108" max="108" width="3.28515625" bestFit="1" customWidth="1"/>
    <col min="109" max="111" width="2.42578125" customWidth="1"/>
    <col min="112" max="112" width="2.5703125" customWidth="1"/>
    <col min="113" max="113" width="2.42578125" customWidth="1"/>
    <col min="114" max="115" width="2.42578125" hidden="1" customWidth="1"/>
    <col min="116" max="116" width="2.7109375" hidden="1" customWidth="1"/>
    <col min="117" max="117" width="2.42578125" hidden="1" customWidth="1"/>
    <col min="118" max="123" width="2.42578125" customWidth="1"/>
    <col min="124" max="124" width="2.7109375" customWidth="1"/>
    <col min="125" max="127" width="2.42578125" customWidth="1"/>
    <col min="128" max="128" width="3.28515625" bestFit="1" customWidth="1"/>
    <col min="129" max="137" width="2.42578125" customWidth="1"/>
    <col min="138" max="138" width="2.85546875" customWidth="1"/>
  </cols>
  <sheetData>
    <row r="1" spans="2:137">
      <c r="B1" s="600" t="s">
        <v>182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  <c r="AT1" s="658"/>
      <c r="AU1" s="658"/>
      <c r="AV1" s="658"/>
      <c r="AW1" s="658"/>
      <c r="AX1" s="658"/>
      <c r="AY1" s="658"/>
      <c r="AZ1" s="658"/>
      <c r="BA1" s="658"/>
      <c r="BB1" s="658"/>
      <c r="BC1" s="658"/>
      <c r="BD1" s="551"/>
      <c r="BE1" s="551"/>
      <c r="BF1" s="551"/>
      <c r="BG1" s="551"/>
      <c r="BI1" s="600" t="s">
        <v>182</v>
      </c>
      <c r="BJ1" s="658"/>
      <c r="BK1" s="658"/>
      <c r="BL1" s="658"/>
      <c r="BM1" s="658"/>
      <c r="BN1" s="658"/>
      <c r="BO1" s="658"/>
      <c r="BP1" s="658"/>
      <c r="BQ1" s="658"/>
      <c r="BR1" s="658"/>
      <c r="BS1" s="658"/>
      <c r="BT1" s="658"/>
      <c r="BU1" s="658"/>
      <c r="BV1" s="658"/>
      <c r="BW1" s="658"/>
      <c r="BX1" s="658"/>
      <c r="BY1" s="658"/>
      <c r="BZ1" s="658"/>
      <c r="CA1" s="658"/>
      <c r="CB1" s="658"/>
      <c r="CC1" s="658"/>
      <c r="CD1" s="658"/>
      <c r="CE1" s="658"/>
      <c r="CF1" s="658"/>
      <c r="CG1" s="658"/>
      <c r="CH1" s="658"/>
      <c r="CI1" s="658"/>
      <c r="CJ1" s="658"/>
      <c r="CK1" s="658"/>
      <c r="CL1" s="658"/>
      <c r="CM1" s="658"/>
      <c r="CN1" s="658"/>
      <c r="CO1" s="658"/>
      <c r="CP1" s="658"/>
      <c r="CQ1" s="658"/>
      <c r="CR1" s="658"/>
      <c r="CS1" s="658"/>
      <c r="CT1" s="658"/>
      <c r="CU1" s="658"/>
      <c r="CV1" s="658"/>
      <c r="CW1" s="658"/>
      <c r="CX1" s="658"/>
      <c r="CY1" s="658"/>
      <c r="CZ1" s="658"/>
      <c r="DA1" s="658"/>
      <c r="DB1" s="658"/>
      <c r="DC1" s="658"/>
      <c r="DD1" s="658"/>
      <c r="DE1" s="658"/>
      <c r="DF1" s="658"/>
      <c r="DG1" s="658"/>
      <c r="DH1" s="658"/>
      <c r="DI1" s="658"/>
      <c r="DJ1" s="658"/>
      <c r="DK1" s="658"/>
      <c r="DL1" s="658"/>
      <c r="DM1" s="658"/>
      <c r="DN1" s="658"/>
      <c r="DO1" s="658"/>
      <c r="DP1" s="658"/>
      <c r="DQ1" s="658"/>
      <c r="DR1" s="658"/>
      <c r="DS1" s="658"/>
      <c r="DT1" s="658"/>
      <c r="DU1" s="658"/>
      <c r="DV1" s="658"/>
      <c r="DW1" s="658"/>
      <c r="DX1" s="658"/>
      <c r="DY1" s="658"/>
      <c r="DZ1" s="658"/>
      <c r="EA1" s="658"/>
      <c r="EB1" s="658"/>
      <c r="EC1" s="658"/>
      <c r="ED1" s="658"/>
      <c r="EE1" s="658"/>
      <c r="EF1" s="658"/>
      <c r="EG1" s="658"/>
    </row>
    <row r="2" spans="2:137"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551"/>
      <c r="BE2" s="551"/>
      <c r="BF2" s="551"/>
      <c r="BG2" s="551"/>
      <c r="BI2" s="659"/>
      <c r="BJ2" s="659"/>
      <c r="BK2" s="659"/>
      <c r="BL2" s="659"/>
      <c r="BM2" s="659"/>
      <c r="BN2" s="659"/>
      <c r="BO2" s="659"/>
      <c r="BP2" s="659"/>
      <c r="BQ2" s="659"/>
      <c r="BR2" s="659"/>
      <c r="BS2" s="659"/>
      <c r="BT2" s="659"/>
      <c r="BU2" s="659"/>
      <c r="BV2" s="659"/>
      <c r="BW2" s="659"/>
      <c r="BX2" s="659"/>
      <c r="BY2" s="659"/>
      <c r="BZ2" s="659"/>
      <c r="CA2" s="659"/>
      <c r="CB2" s="659"/>
      <c r="CC2" s="659"/>
      <c r="CD2" s="659"/>
      <c r="CE2" s="659"/>
      <c r="CF2" s="659"/>
      <c r="CG2" s="659"/>
      <c r="CH2" s="659"/>
      <c r="CI2" s="659"/>
      <c r="CJ2" s="659"/>
      <c r="CK2" s="659"/>
      <c r="CL2" s="659"/>
      <c r="CM2" s="659"/>
      <c r="CN2" s="659"/>
      <c r="CO2" s="659"/>
      <c r="CP2" s="659"/>
      <c r="CQ2" s="659"/>
      <c r="CR2" s="659"/>
      <c r="CS2" s="659"/>
      <c r="CT2" s="659"/>
      <c r="CU2" s="659"/>
      <c r="CV2" s="659"/>
      <c r="CW2" s="659"/>
      <c r="CX2" s="659"/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9"/>
      <c r="DP2" s="659"/>
      <c r="DQ2" s="659"/>
      <c r="DR2" s="659"/>
      <c r="DS2" s="659"/>
      <c r="DT2" s="659"/>
      <c r="DU2" s="659"/>
      <c r="DV2" s="659"/>
      <c r="DW2" s="659"/>
      <c r="DX2" s="659"/>
      <c r="DY2" s="659"/>
      <c r="DZ2" s="659"/>
      <c r="EA2" s="659"/>
      <c r="EB2" s="659"/>
      <c r="EC2" s="659"/>
      <c r="ED2" s="659"/>
      <c r="EE2" s="659"/>
      <c r="EF2" s="659"/>
      <c r="EG2" s="659"/>
    </row>
    <row r="3" spans="2:137"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551"/>
      <c r="BE3" s="551"/>
      <c r="BF3" s="551"/>
      <c r="BG3" s="551"/>
      <c r="BI3" s="660"/>
      <c r="BJ3" s="660"/>
      <c r="BK3" s="660"/>
      <c r="BL3" s="660"/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0"/>
      <c r="CF3" s="660"/>
      <c r="CG3" s="660"/>
      <c r="CH3" s="660"/>
      <c r="CI3" s="660"/>
      <c r="CJ3" s="660"/>
      <c r="CK3" s="660"/>
      <c r="CL3" s="660"/>
      <c r="CM3" s="660"/>
      <c r="CN3" s="660"/>
      <c r="CO3" s="660"/>
      <c r="CP3" s="660"/>
      <c r="CQ3" s="660"/>
      <c r="CR3" s="660"/>
      <c r="CS3" s="660"/>
      <c r="CT3" s="660"/>
      <c r="CU3" s="660"/>
      <c r="CV3" s="660"/>
      <c r="CW3" s="660"/>
      <c r="CX3" s="660"/>
      <c r="CY3" s="660"/>
      <c r="CZ3" s="660"/>
      <c r="DA3" s="660"/>
      <c r="DB3" s="660"/>
      <c r="DC3" s="660"/>
      <c r="DD3" s="660"/>
      <c r="DE3" s="660"/>
      <c r="DF3" s="660"/>
      <c r="DG3" s="660"/>
      <c r="DH3" s="660"/>
      <c r="DI3" s="660"/>
      <c r="DJ3" s="660"/>
      <c r="DK3" s="660"/>
      <c r="DL3" s="660"/>
      <c r="DM3" s="660"/>
      <c r="DN3" s="660"/>
      <c r="DO3" s="660"/>
      <c r="DP3" s="660"/>
      <c r="DQ3" s="660"/>
      <c r="DR3" s="660"/>
      <c r="DS3" s="660"/>
      <c r="DT3" s="660"/>
      <c r="DU3" s="660"/>
      <c r="DV3" s="660"/>
      <c r="DW3" s="660"/>
      <c r="DX3" s="660"/>
      <c r="DY3" s="660"/>
      <c r="DZ3" s="660"/>
      <c r="EA3" s="660"/>
      <c r="EB3" s="660"/>
      <c r="EC3" s="660"/>
      <c r="ED3" s="660"/>
      <c r="EE3" s="660"/>
      <c r="EF3" s="660"/>
      <c r="EG3" s="660"/>
    </row>
    <row r="4" spans="2:137" ht="15.75" thickBot="1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</row>
    <row r="5" spans="2:137" ht="15.75" thickBot="1">
      <c r="B5" s="522"/>
      <c r="C5" s="522"/>
      <c r="D5" s="522"/>
      <c r="E5" s="522"/>
      <c r="F5" s="523"/>
      <c r="G5" s="622">
        <v>2</v>
      </c>
      <c r="H5" s="622"/>
      <c r="I5" s="622"/>
      <c r="J5" s="623"/>
      <c r="K5" s="622">
        <v>3</v>
      </c>
      <c r="L5" s="622"/>
      <c r="M5" s="622"/>
      <c r="N5" s="623"/>
      <c r="O5" s="622">
        <v>4</v>
      </c>
      <c r="P5" s="622"/>
      <c r="Q5" s="622"/>
      <c r="R5" s="623"/>
      <c r="S5" s="622">
        <v>5</v>
      </c>
      <c r="T5" s="622"/>
      <c r="U5" s="622"/>
      <c r="V5" s="622"/>
      <c r="W5" s="623"/>
      <c r="X5" s="622">
        <v>6</v>
      </c>
      <c r="Y5" s="622"/>
      <c r="Z5" s="622"/>
      <c r="AA5" s="623"/>
      <c r="AB5" s="622">
        <v>7</v>
      </c>
      <c r="AC5" s="622"/>
      <c r="AD5" s="622"/>
      <c r="AE5" s="623"/>
      <c r="AF5" s="622">
        <v>9</v>
      </c>
      <c r="AG5" s="622"/>
      <c r="AH5" s="622"/>
      <c r="AI5" s="623"/>
      <c r="AJ5" s="621">
        <v>10</v>
      </c>
      <c r="AK5" s="622"/>
      <c r="AL5" s="622"/>
      <c r="AM5" s="623"/>
      <c r="AN5" s="621">
        <v>13</v>
      </c>
      <c r="AO5" s="622"/>
      <c r="AP5" s="622"/>
      <c r="AQ5" s="623"/>
      <c r="AR5" s="621">
        <v>14</v>
      </c>
      <c r="AS5" s="622"/>
      <c r="AT5" s="622"/>
      <c r="AU5" s="623"/>
      <c r="AV5" s="622">
        <v>15</v>
      </c>
      <c r="AW5" s="622"/>
      <c r="AX5" s="622"/>
      <c r="AY5" s="623"/>
      <c r="AZ5" s="621">
        <v>16</v>
      </c>
      <c r="BA5" s="622"/>
      <c r="BB5" s="622"/>
      <c r="BC5" s="622"/>
      <c r="BD5" s="622">
        <v>19</v>
      </c>
      <c r="BE5" s="622"/>
      <c r="BF5" s="622"/>
      <c r="BG5" s="623"/>
      <c r="BH5" s="534"/>
      <c r="BI5" s="522"/>
      <c r="BJ5" s="61"/>
      <c r="BK5" s="340"/>
      <c r="BL5" s="522"/>
      <c r="BM5" s="91"/>
      <c r="BN5" s="622">
        <v>21</v>
      </c>
      <c r="BO5" s="622"/>
      <c r="BP5" s="622"/>
      <c r="BQ5" s="623"/>
      <c r="BR5" s="621">
        <v>20</v>
      </c>
      <c r="BS5" s="622"/>
      <c r="BT5" s="622"/>
      <c r="BU5" s="623"/>
      <c r="BV5" s="621">
        <v>22</v>
      </c>
      <c r="BW5" s="622"/>
      <c r="BX5" s="622"/>
      <c r="BY5" s="623"/>
      <c r="BZ5" s="621">
        <v>23</v>
      </c>
      <c r="CA5" s="622"/>
      <c r="CB5" s="622"/>
      <c r="CC5" s="623"/>
      <c r="CD5" s="622">
        <v>24</v>
      </c>
      <c r="CE5" s="622"/>
      <c r="CF5" s="622"/>
      <c r="CG5" s="623"/>
      <c r="CH5" s="622">
        <v>25</v>
      </c>
      <c r="CI5" s="622"/>
      <c r="CJ5" s="622"/>
      <c r="CK5" s="623"/>
      <c r="CL5" s="622">
        <v>26</v>
      </c>
      <c r="CM5" s="622"/>
      <c r="CN5" s="622"/>
      <c r="CO5" s="623"/>
      <c r="CP5" s="621">
        <v>28</v>
      </c>
      <c r="CQ5" s="622"/>
      <c r="CR5" s="622"/>
      <c r="CS5" s="623"/>
      <c r="CT5" s="622">
        <v>32</v>
      </c>
      <c r="CU5" s="622"/>
      <c r="CV5" s="622"/>
      <c r="CW5" s="623"/>
      <c r="CX5" s="622">
        <v>34</v>
      </c>
      <c r="CY5" s="622"/>
      <c r="CZ5" s="622"/>
      <c r="DA5" s="623"/>
      <c r="DB5" s="622">
        <v>36</v>
      </c>
      <c r="DC5" s="622"/>
      <c r="DD5" s="622"/>
      <c r="DE5" s="623"/>
      <c r="DF5" s="622">
        <v>38</v>
      </c>
      <c r="DG5" s="622"/>
      <c r="DH5" s="622"/>
      <c r="DI5" s="623"/>
      <c r="DJ5" s="621">
        <v>44</v>
      </c>
      <c r="DK5" s="622"/>
      <c r="DL5" s="622"/>
      <c r="DM5" s="623"/>
      <c r="DN5" s="622">
        <v>45</v>
      </c>
      <c r="DO5" s="622"/>
      <c r="DP5" s="622"/>
      <c r="DQ5" s="623"/>
      <c r="DR5" s="622">
        <v>46</v>
      </c>
      <c r="DS5" s="622"/>
      <c r="DT5" s="622"/>
      <c r="DU5" s="623"/>
      <c r="DV5" s="621">
        <v>48</v>
      </c>
      <c r="DW5" s="622"/>
      <c r="DX5" s="622"/>
      <c r="DY5" s="623"/>
    </row>
    <row r="6" spans="2:137">
      <c r="B6" s="522"/>
      <c r="C6" s="522"/>
      <c r="D6" s="522"/>
      <c r="E6" s="522"/>
      <c r="F6" s="523"/>
      <c r="G6" s="645" t="s">
        <v>183</v>
      </c>
      <c r="H6" s="645"/>
      <c r="I6" s="645"/>
      <c r="J6" s="646"/>
      <c r="K6" s="645" t="s">
        <v>183</v>
      </c>
      <c r="L6" s="645"/>
      <c r="M6" s="645"/>
      <c r="N6" s="646"/>
      <c r="O6" s="645" t="s">
        <v>183</v>
      </c>
      <c r="P6" s="645"/>
      <c r="Q6" s="645"/>
      <c r="R6" s="646"/>
      <c r="S6" s="645" t="s">
        <v>183</v>
      </c>
      <c r="T6" s="645"/>
      <c r="U6" s="645"/>
      <c r="V6" s="645"/>
      <c r="W6" s="646"/>
      <c r="X6" s="645" t="s">
        <v>183</v>
      </c>
      <c r="Y6" s="645"/>
      <c r="Z6" s="645"/>
      <c r="AA6" s="646"/>
      <c r="AB6" s="645" t="s">
        <v>183</v>
      </c>
      <c r="AC6" s="645"/>
      <c r="AD6" s="645"/>
      <c r="AE6" s="646"/>
      <c r="AF6" s="645" t="s">
        <v>184</v>
      </c>
      <c r="AG6" s="645"/>
      <c r="AH6" s="645"/>
      <c r="AI6" s="646"/>
      <c r="AJ6" s="627" t="s">
        <v>184</v>
      </c>
      <c r="AK6" s="628"/>
      <c r="AL6" s="628"/>
      <c r="AM6" s="629"/>
      <c r="AN6" s="627" t="s">
        <v>184</v>
      </c>
      <c r="AO6" s="628"/>
      <c r="AP6" s="628"/>
      <c r="AQ6" s="629"/>
      <c r="AR6" s="645" t="s">
        <v>183</v>
      </c>
      <c r="AS6" s="645"/>
      <c r="AT6" s="645"/>
      <c r="AU6" s="646"/>
      <c r="AV6" s="645" t="s">
        <v>184</v>
      </c>
      <c r="AW6" s="645"/>
      <c r="AX6" s="645"/>
      <c r="AY6" s="646"/>
      <c r="AZ6" s="627" t="s">
        <v>184</v>
      </c>
      <c r="BA6" s="628"/>
      <c r="BB6" s="628"/>
      <c r="BC6" s="629"/>
      <c r="BD6" s="645" t="s">
        <v>184</v>
      </c>
      <c r="BE6" s="645"/>
      <c r="BF6" s="645"/>
      <c r="BG6" s="646"/>
      <c r="BH6" s="534"/>
      <c r="BI6" s="522"/>
      <c r="BJ6" s="61"/>
      <c r="BK6" s="340"/>
      <c r="BL6" s="522"/>
      <c r="BM6" s="523"/>
      <c r="BN6" s="645" t="s">
        <v>184</v>
      </c>
      <c r="BO6" s="645"/>
      <c r="BP6" s="645"/>
      <c r="BQ6" s="646"/>
      <c r="BR6" s="627" t="s">
        <v>184</v>
      </c>
      <c r="BS6" s="628"/>
      <c r="BT6" s="628"/>
      <c r="BU6" s="629"/>
      <c r="BV6" s="627" t="s">
        <v>184</v>
      </c>
      <c r="BW6" s="628"/>
      <c r="BX6" s="628"/>
      <c r="BY6" s="629"/>
      <c r="BZ6" s="627" t="s">
        <v>184</v>
      </c>
      <c r="CA6" s="628"/>
      <c r="CB6" s="628"/>
      <c r="CC6" s="629"/>
      <c r="CD6" s="645" t="s">
        <v>184</v>
      </c>
      <c r="CE6" s="645"/>
      <c r="CF6" s="645"/>
      <c r="CG6" s="646"/>
      <c r="CH6" s="645" t="s">
        <v>184</v>
      </c>
      <c r="CI6" s="645"/>
      <c r="CJ6" s="645"/>
      <c r="CK6" s="646"/>
      <c r="CL6" s="645" t="s">
        <v>184</v>
      </c>
      <c r="CM6" s="645"/>
      <c r="CN6" s="645"/>
      <c r="CO6" s="646"/>
      <c r="CP6" s="645" t="s">
        <v>184</v>
      </c>
      <c r="CQ6" s="645"/>
      <c r="CR6" s="645"/>
      <c r="CS6" s="646"/>
      <c r="CT6" s="645" t="s">
        <v>183</v>
      </c>
      <c r="CU6" s="645"/>
      <c r="CV6" s="645"/>
      <c r="CW6" s="646"/>
      <c r="CX6" s="645" t="s">
        <v>184</v>
      </c>
      <c r="CY6" s="645"/>
      <c r="CZ6" s="645"/>
      <c r="DA6" s="646"/>
      <c r="DB6" s="645" t="s">
        <v>184</v>
      </c>
      <c r="DC6" s="645"/>
      <c r="DD6" s="645"/>
      <c r="DE6" s="646"/>
      <c r="DF6" s="645" t="s">
        <v>183</v>
      </c>
      <c r="DG6" s="645"/>
      <c r="DH6" s="645"/>
      <c r="DI6" s="646"/>
      <c r="DJ6" s="645" t="s">
        <v>183</v>
      </c>
      <c r="DK6" s="645"/>
      <c r="DL6" s="645"/>
      <c r="DM6" s="646"/>
      <c r="DN6" s="645" t="s">
        <v>184</v>
      </c>
      <c r="DO6" s="645"/>
      <c r="DP6" s="645"/>
      <c r="DQ6" s="646"/>
      <c r="DR6" s="645" t="s">
        <v>184</v>
      </c>
      <c r="DS6" s="645"/>
      <c r="DT6" s="645"/>
      <c r="DU6" s="646"/>
      <c r="DV6" s="647" t="s">
        <v>184</v>
      </c>
      <c r="DW6" s="645"/>
      <c r="DX6" s="645"/>
      <c r="DY6" s="646"/>
    </row>
    <row r="7" spans="2:137" ht="15.75" thickBot="1">
      <c r="B7" s="522"/>
      <c r="C7" s="522"/>
      <c r="D7" s="522"/>
      <c r="E7" s="522"/>
      <c r="F7" s="523"/>
      <c r="G7" s="634" t="s">
        <v>185</v>
      </c>
      <c r="H7" s="634"/>
      <c r="I7" s="634"/>
      <c r="J7" s="635"/>
      <c r="K7" s="634" t="s">
        <v>186</v>
      </c>
      <c r="L7" s="634"/>
      <c r="M7" s="634"/>
      <c r="N7" s="635"/>
      <c r="O7" s="634" t="s">
        <v>187</v>
      </c>
      <c r="P7" s="634"/>
      <c r="Q7" s="634"/>
      <c r="R7" s="635"/>
      <c r="S7" s="661" t="s">
        <v>188</v>
      </c>
      <c r="T7" s="661"/>
      <c r="U7" s="661"/>
      <c r="V7" s="661"/>
      <c r="W7" s="662"/>
      <c r="X7" s="634" t="s">
        <v>189</v>
      </c>
      <c r="Y7" s="634"/>
      <c r="Z7" s="634"/>
      <c r="AA7" s="635"/>
      <c r="AB7" s="634" t="s">
        <v>190</v>
      </c>
      <c r="AC7" s="634"/>
      <c r="AD7" s="634"/>
      <c r="AE7" s="635"/>
      <c r="AF7" s="634" t="s">
        <v>191</v>
      </c>
      <c r="AG7" s="634"/>
      <c r="AH7" s="634"/>
      <c r="AI7" s="635"/>
      <c r="AJ7" s="633" t="s">
        <v>192</v>
      </c>
      <c r="AK7" s="634"/>
      <c r="AL7" s="634"/>
      <c r="AM7" s="635"/>
      <c r="AN7" s="633" t="s">
        <v>193</v>
      </c>
      <c r="AO7" s="634"/>
      <c r="AP7" s="634"/>
      <c r="AQ7" s="635"/>
      <c r="AR7" s="634" t="s">
        <v>194</v>
      </c>
      <c r="AS7" s="634"/>
      <c r="AT7" s="634"/>
      <c r="AU7" s="635"/>
      <c r="AV7" s="633" t="s">
        <v>195</v>
      </c>
      <c r="AW7" s="634"/>
      <c r="AX7" s="634"/>
      <c r="AY7" s="635"/>
      <c r="AZ7" s="633" t="s">
        <v>196</v>
      </c>
      <c r="BA7" s="634"/>
      <c r="BB7" s="634"/>
      <c r="BC7" s="635"/>
      <c r="BD7" s="633" t="s">
        <v>197</v>
      </c>
      <c r="BE7" s="634"/>
      <c r="BF7" s="634"/>
      <c r="BG7" s="635"/>
      <c r="BH7" s="534"/>
      <c r="BI7" s="522"/>
      <c r="BJ7" s="61"/>
      <c r="BK7" s="340"/>
      <c r="BL7" s="522"/>
      <c r="BM7" s="523"/>
      <c r="BN7" s="634" t="s">
        <v>198</v>
      </c>
      <c r="BO7" s="634"/>
      <c r="BP7" s="634"/>
      <c r="BQ7" s="635"/>
      <c r="BR7" s="633" t="s">
        <v>199</v>
      </c>
      <c r="BS7" s="634"/>
      <c r="BT7" s="634"/>
      <c r="BU7" s="635"/>
      <c r="BV7" s="633" t="s">
        <v>200</v>
      </c>
      <c r="BW7" s="634"/>
      <c r="BX7" s="634"/>
      <c r="BY7" s="635"/>
      <c r="BZ7" s="633" t="s">
        <v>201</v>
      </c>
      <c r="CA7" s="634"/>
      <c r="CB7" s="634"/>
      <c r="CC7" s="635"/>
      <c r="CD7" s="634" t="s">
        <v>202</v>
      </c>
      <c r="CE7" s="634"/>
      <c r="CF7" s="634"/>
      <c r="CG7" s="635"/>
      <c r="CH7" s="634" t="s">
        <v>203</v>
      </c>
      <c r="CI7" s="634"/>
      <c r="CJ7" s="634"/>
      <c r="CK7" s="635"/>
      <c r="CL7" s="648" t="s">
        <v>204</v>
      </c>
      <c r="CM7" s="634"/>
      <c r="CN7" s="634"/>
      <c r="CO7" s="635"/>
      <c r="CP7" s="634" t="s">
        <v>205</v>
      </c>
      <c r="CQ7" s="634"/>
      <c r="CR7" s="634"/>
      <c r="CS7" s="635"/>
      <c r="CT7" s="633" t="s">
        <v>206</v>
      </c>
      <c r="CU7" s="634"/>
      <c r="CV7" s="634"/>
      <c r="CW7" s="635"/>
      <c r="CX7" s="634" t="s">
        <v>207</v>
      </c>
      <c r="CY7" s="634"/>
      <c r="CZ7" s="634"/>
      <c r="DA7" s="635"/>
      <c r="DB7" s="634" t="s">
        <v>208</v>
      </c>
      <c r="DC7" s="634"/>
      <c r="DD7" s="634"/>
      <c r="DE7" s="635"/>
      <c r="DF7" s="634" t="s">
        <v>209</v>
      </c>
      <c r="DG7" s="634"/>
      <c r="DH7" s="634"/>
      <c r="DI7" s="635"/>
      <c r="DJ7" s="633" t="s">
        <v>210</v>
      </c>
      <c r="DK7" s="634"/>
      <c r="DL7" s="634"/>
      <c r="DM7" s="635"/>
      <c r="DN7" s="634" t="s">
        <v>211</v>
      </c>
      <c r="DO7" s="634"/>
      <c r="DP7" s="634"/>
      <c r="DQ7" s="635"/>
      <c r="DR7" s="634" t="s">
        <v>212</v>
      </c>
      <c r="DS7" s="634"/>
      <c r="DT7" s="634"/>
      <c r="DU7" s="635"/>
      <c r="DV7" s="639" t="s">
        <v>213</v>
      </c>
      <c r="DW7" s="640"/>
      <c r="DX7" s="640"/>
      <c r="DY7" s="641"/>
    </row>
    <row r="8" spans="2:137" ht="15.75" thickBot="1">
      <c r="B8" s="514" t="s">
        <v>214</v>
      </c>
      <c r="C8" s="514" t="s">
        <v>215</v>
      </c>
      <c r="D8" s="514" t="s">
        <v>216</v>
      </c>
      <c r="E8" s="514" t="s">
        <v>217</v>
      </c>
      <c r="F8" s="63" t="s">
        <v>218</v>
      </c>
      <c r="G8" s="532" t="s">
        <v>171</v>
      </c>
      <c r="H8" s="532" t="s">
        <v>219</v>
      </c>
      <c r="I8" s="467" t="s">
        <v>220</v>
      </c>
      <c r="J8" s="533" t="s">
        <v>221</v>
      </c>
      <c r="K8" s="532" t="s">
        <v>171</v>
      </c>
      <c r="L8" s="532" t="s">
        <v>219</v>
      </c>
      <c r="M8" s="467" t="s">
        <v>220</v>
      </c>
      <c r="N8" s="533" t="s">
        <v>221</v>
      </c>
      <c r="O8" s="532" t="s">
        <v>171</v>
      </c>
      <c r="P8" s="532" t="s">
        <v>219</v>
      </c>
      <c r="Q8" s="467" t="s">
        <v>220</v>
      </c>
      <c r="R8" s="533" t="s">
        <v>221</v>
      </c>
      <c r="S8" s="532" t="s">
        <v>171</v>
      </c>
      <c r="T8" s="532" t="s">
        <v>219</v>
      </c>
      <c r="U8" s="467" t="s">
        <v>220</v>
      </c>
      <c r="V8" s="467"/>
      <c r="W8" s="533" t="s">
        <v>221</v>
      </c>
      <c r="X8" s="532" t="s">
        <v>171</v>
      </c>
      <c r="Y8" s="532" t="s">
        <v>219</v>
      </c>
      <c r="Z8" s="467" t="s">
        <v>220</v>
      </c>
      <c r="AA8" s="533" t="s">
        <v>221</v>
      </c>
      <c r="AB8" s="532" t="s">
        <v>171</v>
      </c>
      <c r="AC8" s="532" t="s">
        <v>219</v>
      </c>
      <c r="AD8" s="467" t="s">
        <v>220</v>
      </c>
      <c r="AE8" s="533" t="s">
        <v>221</v>
      </c>
      <c r="AF8" s="532" t="s">
        <v>171</v>
      </c>
      <c r="AG8" s="532" t="s">
        <v>219</v>
      </c>
      <c r="AH8" s="467" t="s">
        <v>220</v>
      </c>
      <c r="AI8" s="533" t="s">
        <v>221</v>
      </c>
      <c r="AJ8" s="532" t="s">
        <v>171</v>
      </c>
      <c r="AK8" s="532" t="s">
        <v>219</v>
      </c>
      <c r="AL8" s="467" t="s">
        <v>220</v>
      </c>
      <c r="AM8" s="533" t="s">
        <v>221</v>
      </c>
      <c r="AN8" s="508" t="s">
        <v>171</v>
      </c>
      <c r="AO8" s="532" t="s">
        <v>219</v>
      </c>
      <c r="AP8" s="467" t="s">
        <v>220</v>
      </c>
      <c r="AQ8" s="533" t="s">
        <v>221</v>
      </c>
      <c r="AR8" s="532" t="s">
        <v>171</v>
      </c>
      <c r="AS8" s="532" t="s">
        <v>219</v>
      </c>
      <c r="AT8" s="467" t="s">
        <v>220</v>
      </c>
      <c r="AU8" s="533" t="s">
        <v>221</v>
      </c>
      <c r="AV8" s="532" t="s">
        <v>171</v>
      </c>
      <c r="AW8" s="532" t="s">
        <v>219</v>
      </c>
      <c r="AX8" s="467" t="s">
        <v>220</v>
      </c>
      <c r="AY8" s="533" t="s">
        <v>221</v>
      </c>
      <c r="AZ8" s="531" t="s">
        <v>171</v>
      </c>
      <c r="BA8" s="532" t="s">
        <v>219</v>
      </c>
      <c r="BB8" s="467" t="s">
        <v>220</v>
      </c>
      <c r="BC8" s="509" t="s">
        <v>221</v>
      </c>
      <c r="BD8" s="514" t="s">
        <v>171</v>
      </c>
      <c r="BE8" s="514" t="s">
        <v>219</v>
      </c>
      <c r="BF8" s="56" t="s">
        <v>220</v>
      </c>
      <c r="BG8" s="507" t="s">
        <v>221</v>
      </c>
      <c r="BH8" s="534"/>
      <c r="BI8" s="514" t="s">
        <v>214</v>
      </c>
      <c r="BJ8" s="61" t="s">
        <v>215</v>
      </c>
      <c r="BK8" s="340" t="s">
        <v>216</v>
      </c>
      <c r="BL8" s="522" t="s">
        <v>217</v>
      </c>
      <c r="BM8" s="93" t="s">
        <v>218</v>
      </c>
      <c r="BN8" s="514" t="s">
        <v>171</v>
      </c>
      <c r="BO8" s="514" t="s">
        <v>219</v>
      </c>
      <c r="BP8" s="56" t="s">
        <v>220</v>
      </c>
      <c r="BQ8" s="515" t="s">
        <v>221</v>
      </c>
      <c r="BR8" s="514" t="s">
        <v>171</v>
      </c>
      <c r="BS8" s="514" t="s">
        <v>219</v>
      </c>
      <c r="BT8" s="56" t="s">
        <v>220</v>
      </c>
      <c r="BU8" s="515" t="s">
        <v>221</v>
      </c>
      <c r="BV8" s="514" t="s">
        <v>171</v>
      </c>
      <c r="BW8" s="514" t="s">
        <v>219</v>
      </c>
      <c r="BX8" s="56" t="s">
        <v>220</v>
      </c>
      <c r="BY8" s="515" t="s">
        <v>221</v>
      </c>
      <c r="BZ8" s="514" t="s">
        <v>171</v>
      </c>
      <c r="CA8" s="514" t="s">
        <v>219</v>
      </c>
      <c r="CB8" s="56" t="s">
        <v>220</v>
      </c>
      <c r="CC8" s="515" t="s">
        <v>221</v>
      </c>
      <c r="CD8" s="514" t="s">
        <v>171</v>
      </c>
      <c r="CE8" s="514" t="s">
        <v>219</v>
      </c>
      <c r="CF8" s="56" t="s">
        <v>220</v>
      </c>
      <c r="CG8" s="515" t="s">
        <v>221</v>
      </c>
      <c r="CH8" s="514" t="s">
        <v>171</v>
      </c>
      <c r="CI8" s="514" t="s">
        <v>219</v>
      </c>
      <c r="CJ8" s="56" t="s">
        <v>220</v>
      </c>
      <c r="CK8" s="515" t="s">
        <v>221</v>
      </c>
      <c r="CL8" s="514" t="s">
        <v>171</v>
      </c>
      <c r="CM8" s="514" t="s">
        <v>219</v>
      </c>
      <c r="CN8" s="56" t="s">
        <v>220</v>
      </c>
      <c r="CO8" s="515" t="s">
        <v>221</v>
      </c>
      <c r="CP8" s="514" t="s">
        <v>171</v>
      </c>
      <c r="CQ8" s="514" t="s">
        <v>219</v>
      </c>
      <c r="CR8" s="56" t="s">
        <v>220</v>
      </c>
      <c r="CS8" s="515" t="s">
        <v>221</v>
      </c>
      <c r="CT8" s="514" t="s">
        <v>171</v>
      </c>
      <c r="CU8" s="514" t="s">
        <v>219</v>
      </c>
      <c r="CV8" s="56" t="s">
        <v>220</v>
      </c>
      <c r="CW8" s="237" t="s">
        <v>221</v>
      </c>
      <c r="CX8" s="514" t="s">
        <v>171</v>
      </c>
      <c r="CY8" s="514" t="s">
        <v>219</v>
      </c>
      <c r="CZ8" s="56" t="s">
        <v>220</v>
      </c>
      <c r="DA8" s="515" t="s">
        <v>221</v>
      </c>
      <c r="DB8" s="514" t="s">
        <v>171</v>
      </c>
      <c r="DC8" s="514" t="s">
        <v>219</v>
      </c>
      <c r="DD8" s="56" t="s">
        <v>220</v>
      </c>
      <c r="DE8" s="515" t="s">
        <v>221</v>
      </c>
      <c r="DF8" s="514" t="s">
        <v>171</v>
      </c>
      <c r="DG8" s="514" t="s">
        <v>219</v>
      </c>
      <c r="DH8" s="56" t="s">
        <v>220</v>
      </c>
      <c r="DI8" s="515" t="s">
        <v>221</v>
      </c>
      <c r="DJ8" s="514" t="s">
        <v>171</v>
      </c>
      <c r="DK8" s="514" t="s">
        <v>219</v>
      </c>
      <c r="DL8" s="56" t="s">
        <v>220</v>
      </c>
      <c r="DM8" s="515" t="s">
        <v>221</v>
      </c>
      <c r="DN8" s="514" t="s">
        <v>171</v>
      </c>
      <c r="DO8" s="514" t="s">
        <v>219</v>
      </c>
      <c r="DP8" s="56" t="s">
        <v>220</v>
      </c>
      <c r="DQ8" s="515" t="s">
        <v>221</v>
      </c>
      <c r="DR8" s="514" t="s">
        <v>171</v>
      </c>
      <c r="DS8" s="514" t="s">
        <v>219</v>
      </c>
      <c r="DT8" s="56" t="s">
        <v>220</v>
      </c>
      <c r="DU8" s="515" t="s">
        <v>221</v>
      </c>
      <c r="DV8" s="513" t="s">
        <v>171</v>
      </c>
      <c r="DW8" s="514" t="s">
        <v>219</v>
      </c>
      <c r="DX8" s="56" t="s">
        <v>220</v>
      </c>
      <c r="DY8" s="507" t="s">
        <v>221</v>
      </c>
      <c r="DZ8" s="10"/>
    </row>
    <row r="9" spans="2:137" ht="15.75" thickBot="1">
      <c r="B9" s="21">
        <v>1</v>
      </c>
      <c r="C9" s="80">
        <v>42293</v>
      </c>
      <c r="D9" s="446" t="s">
        <v>15</v>
      </c>
      <c r="E9" s="21"/>
      <c r="F9" s="55"/>
      <c r="G9" s="447"/>
      <c r="H9" s="448"/>
      <c r="I9" s="448"/>
      <c r="J9" s="279"/>
      <c r="K9" s="447"/>
      <c r="L9" s="448"/>
      <c r="M9" s="448"/>
      <c r="N9" s="279"/>
      <c r="O9" s="447"/>
      <c r="P9" s="448"/>
      <c r="Q9" s="448"/>
      <c r="R9" s="279"/>
      <c r="S9" s="522"/>
      <c r="T9" s="522"/>
      <c r="U9" s="522"/>
      <c r="V9" s="522"/>
      <c r="W9" s="523"/>
      <c r="X9" s="447"/>
      <c r="Y9" s="448"/>
      <c r="Z9" s="448"/>
      <c r="AA9" s="279"/>
      <c r="AB9" s="468"/>
      <c r="AC9" s="469"/>
      <c r="AD9" s="469"/>
      <c r="AE9" s="470"/>
      <c r="AF9" s="522"/>
      <c r="AG9" s="522"/>
      <c r="AH9" s="522"/>
      <c r="AI9" s="523"/>
      <c r="AJ9" s="447"/>
      <c r="AK9" s="448"/>
      <c r="AL9" s="448"/>
      <c r="AM9" s="279"/>
      <c r="AN9" s="447"/>
      <c r="AO9" s="448"/>
      <c r="AP9" s="448"/>
      <c r="AQ9" s="279"/>
      <c r="AR9" s="447"/>
      <c r="AS9" s="448"/>
      <c r="AT9" s="448"/>
      <c r="AU9" s="279"/>
      <c r="AV9" s="447"/>
      <c r="AW9" s="448"/>
      <c r="AX9" s="448"/>
      <c r="AY9" s="279"/>
      <c r="AZ9" s="447"/>
      <c r="BA9" s="448"/>
      <c r="BB9" s="448"/>
      <c r="BC9" s="279"/>
      <c r="BD9" s="522">
        <v>0</v>
      </c>
      <c r="BE9" s="522">
        <v>0</v>
      </c>
      <c r="BF9" s="522">
        <v>0</v>
      </c>
      <c r="BG9" s="523">
        <v>2</v>
      </c>
      <c r="BH9" s="534"/>
      <c r="BI9" s="524">
        <v>1</v>
      </c>
      <c r="BJ9" s="99">
        <v>41922</v>
      </c>
      <c r="BK9" s="102" t="s">
        <v>222</v>
      </c>
      <c r="BL9" s="504" t="s">
        <v>58</v>
      </c>
      <c r="BM9" s="94" t="s">
        <v>223</v>
      </c>
      <c r="BN9" s="447"/>
      <c r="BO9" s="448"/>
      <c r="BP9" s="448"/>
      <c r="BQ9" s="279"/>
      <c r="BR9" s="447"/>
      <c r="BS9" s="448"/>
      <c r="BT9" s="448"/>
      <c r="BU9" s="279"/>
      <c r="BV9" s="447"/>
      <c r="BW9" s="448"/>
      <c r="BX9" s="448"/>
      <c r="BY9" s="279"/>
      <c r="BZ9" s="627" t="s">
        <v>224</v>
      </c>
      <c r="CA9" s="628"/>
      <c r="CB9" s="628"/>
      <c r="CC9" s="629"/>
      <c r="CD9" s="447"/>
      <c r="CE9" s="448"/>
      <c r="CF9" s="448"/>
      <c r="CG9" s="279"/>
      <c r="CH9" s="447"/>
      <c r="CI9" s="448"/>
      <c r="CJ9" s="448"/>
      <c r="CK9" s="279"/>
      <c r="CL9" s="522">
        <v>0</v>
      </c>
      <c r="CM9" s="522">
        <v>0</v>
      </c>
      <c r="CN9" s="522">
        <v>-1</v>
      </c>
      <c r="CO9" s="523">
        <v>0</v>
      </c>
      <c r="CP9" s="447"/>
      <c r="CQ9" s="448"/>
      <c r="CR9" s="448"/>
      <c r="CS9" s="279"/>
      <c r="CT9" s="447"/>
      <c r="CU9" s="448"/>
      <c r="CV9" s="448"/>
      <c r="CW9" s="279"/>
      <c r="CX9" s="447"/>
      <c r="CY9" s="448"/>
      <c r="CZ9" s="448"/>
      <c r="DA9" s="279"/>
      <c r="DB9" s="447"/>
      <c r="DC9" s="448"/>
      <c r="DD9" s="448"/>
      <c r="DE9" s="279"/>
      <c r="DF9" s="447"/>
      <c r="DG9" s="448"/>
      <c r="DH9" s="448"/>
      <c r="DI9" s="279"/>
      <c r="DJ9" s="636" t="s">
        <v>225</v>
      </c>
      <c r="DK9" s="637"/>
      <c r="DL9" s="637"/>
      <c r="DM9" s="638"/>
      <c r="DN9" s="447"/>
      <c r="DO9" s="448"/>
      <c r="DP9" s="448"/>
      <c r="DQ9" s="279"/>
      <c r="DR9" s="447"/>
      <c r="DS9" s="448"/>
      <c r="DT9" s="448"/>
      <c r="DU9" s="279"/>
      <c r="DV9" s="447"/>
      <c r="DW9" s="448"/>
      <c r="DX9" s="448"/>
      <c r="DY9" s="279"/>
    </row>
    <row r="10" spans="2:137" ht="15.75" thickBot="1">
      <c r="B10" s="21">
        <v>2</v>
      </c>
      <c r="C10" s="101">
        <v>42300</v>
      </c>
      <c r="D10" s="82" t="s">
        <v>24</v>
      </c>
      <c r="E10" s="434"/>
      <c r="F10" s="94"/>
      <c r="G10" s="447"/>
      <c r="H10" s="448"/>
      <c r="I10" s="448"/>
      <c r="J10" s="279"/>
      <c r="K10" s="447"/>
      <c r="L10" s="448"/>
      <c r="M10" s="448"/>
      <c r="N10" s="279"/>
      <c r="O10" s="447"/>
      <c r="P10" s="448"/>
      <c r="Q10" s="448"/>
      <c r="R10" s="279"/>
      <c r="S10" s="505"/>
      <c r="T10" s="505"/>
      <c r="U10" s="505"/>
      <c r="V10" s="505"/>
      <c r="W10" s="506"/>
      <c r="X10" s="447"/>
      <c r="Y10" s="448"/>
      <c r="Z10" s="448"/>
      <c r="AA10" s="279"/>
      <c r="AB10" s="452"/>
      <c r="AC10" s="294"/>
      <c r="AD10" s="294"/>
      <c r="AE10" s="295"/>
      <c r="AF10" s="621"/>
      <c r="AG10" s="622"/>
      <c r="AH10" s="622"/>
      <c r="AI10" s="623"/>
      <c r="AJ10" s="447"/>
      <c r="AK10" s="448"/>
      <c r="AL10" s="448"/>
      <c r="AM10" s="279"/>
      <c r="AN10" s="447"/>
      <c r="AO10" s="448"/>
      <c r="AP10" s="448"/>
      <c r="AQ10" s="279"/>
      <c r="AR10" s="447"/>
      <c r="AS10" s="448"/>
      <c r="AT10" s="448"/>
      <c r="AU10" s="279"/>
      <c r="AV10" s="447"/>
      <c r="AW10" s="448"/>
      <c r="AX10" s="448"/>
      <c r="AY10" s="279"/>
      <c r="AZ10" s="447"/>
      <c r="BA10" s="448"/>
      <c r="BB10" s="448"/>
      <c r="BC10" s="279"/>
      <c r="BD10" s="505">
        <v>0</v>
      </c>
      <c r="BE10" s="505">
        <v>0</v>
      </c>
      <c r="BF10" s="505">
        <v>0</v>
      </c>
      <c r="BG10" s="506">
        <v>0</v>
      </c>
      <c r="BH10" s="534"/>
      <c r="BI10" s="523">
        <v>2</v>
      </c>
      <c r="BJ10" s="101">
        <v>41923</v>
      </c>
      <c r="BK10" s="103" t="s">
        <v>226</v>
      </c>
      <c r="BL10" s="504" t="s">
        <v>58</v>
      </c>
      <c r="BM10" s="104" t="s">
        <v>227</v>
      </c>
      <c r="BN10" s="447"/>
      <c r="BO10" s="448"/>
      <c r="BP10" s="448"/>
      <c r="BQ10" s="279"/>
      <c r="BR10" s="447"/>
      <c r="BS10" s="448"/>
      <c r="BT10" s="448"/>
      <c r="BU10" s="279"/>
      <c r="BV10" s="447"/>
      <c r="BW10" s="448"/>
      <c r="BX10" s="448"/>
      <c r="BY10" s="279"/>
      <c r="BZ10" s="627" t="s">
        <v>224</v>
      </c>
      <c r="CA10" s="628"/>
      <c r="CB10" s="628"/>
      <c r="CC10" s="629"/>
      <c r="CD10" s="447"/>
      <c r="CE10" s="448"/>
      <c r="CF10" s="448"/>
      <c r="CG10" s="279"/>
      <c r="CH10" s="447"/>
      <c r="CI10" s="448"/>
      <c r="CJ10" s="448"/>
      <c r="CK10" s="279"/>
      <c r="CL10" s="505">
        <v>0</v>
      </c>
      <c r="CM10" s="505">
        <v>0</v>
      </c>
      <c r="CN10" s="505">
        <v>0</v>
      </c>
      <c r="CO10" s="506">
        <v>0</v>
      </c>
      <c r="CP10" s="447"/>
      <c r="CQ10" s="448"/>
      <c r="CR10" s="448"/>
      <c r="CS10" s="279"/>
      <c r="CT10" s="447"/>
      <c r="CU10" s="448"/>
      <c r="CV10" s="448"/>
      <c r="CW10" s="279"/>
      <c r="CX10" s="447"/>
      <c r="CY10" s="448"/>
      <c r="CZ10" s="448"/>
      <c r="DA10" s="279"/>
      <c r="DB10" s="447"/>
      <c r="DC10" s="448"/>
      <c r="DD10" s="448"/>
      <c r="DE10" s="279"/>
      <c r="DF10" s="447"/>
      <c r="DG10" s="448"/>
      <c r="DH10" s="448"/>
      <c r="DI10" s="279"/>
      <c r="DJ10" s="636" t="s">
        <v>225</v>
      </c>
      <c r="DK10" s="637"/>
      <c r="DL10" s="637"/>
      <c r="DM10" s="638"/>
      <c r="DN10" s="447"/>
      <c r="DO10" s="448"/>
      <c r="DP10" s="448"/>
      <c r="DQ10" s="279"/>
      <c r="DR10" s="447"/>
      <c r="DS10" s="448"/>
      <c r="DT10" s="448"/>
      <c r="DU10" s="279"/>
      <c r="DV10" s="447"/>
      <c r="DW10" s="448"/>
      <c r="DX10" s="448"/>
      <c r="DY10" s="279"/>
    </row>
    <row r="11" spans="2:137" ht="15.75" thickBot="1">
      <c r="B11" s="21">
        <v>3</v>
      </c>
      <c r="C11" s="101">
        <v>41928</v>
      </c>
      <c r="D11" s="82" t="s">
        <v>228</v>
      </c>
      <c r="E11" s="434"/>
      <c r="F11" s="94"/>
      <c r="G11" s="447"/>
      <c r="H11" s="448"/>
      <c r="I11" s="448"/>
      <c r="J11" s="279"/>
      <c r="K11" s="447"/>
      <c r="L11" s="448"/>
      <c r="M11" s="448"/>
      <c r="N11" s="279"/>
      <c r="O11" s="447"/>
      <c r="P11" s="448"/>
      <c r="Q11" s="448"/>
      <c r="R11" s="279"/>
      <c r="S11" s="504"/>
      <c r="T11" s="505"/>
      <c r="U11" s="505"/>
      <c r="V11" s="505"/>
      <c r="W11" s="506"/>
      <c r="X11" s="447"/>
      <c r="Y11" s="448"/>
      <c r="Z11" s="448"/>
      <c r="AA11" s="279"/>
      <c r="AB11" s="505"/>
      <c r="AC11" s="505"/>
      <c r="AD11" s="505"/>
      <c r="AE11" s="506"/>
      <c r="AF11" s="504"/>
      <c r="AG11" s="505"/>
      <c r="AH11" s="505"/>
      <c r="AI11" s="506"/>
      <c r="AJ11" s="447"/>
      <c r="AK11" s="448"/>
      <c r="AL11" s="448"/>
      <c r="AM11" s="279"/>
      <c r="AN11" s="447"/>
      <c r="AO11" s="448"/>
      <c r="AP11" s="448"/>
      <c r="AQ11" s="279"/>
      <c r="AR11" s="447"/>
      <c r="AS11" s="448"/>
      <c r="AT11" s="448"/>
      <c r="AU11" s="279"/>
      <c r="AV11" s="447"/>
      <c r="AW11" s="448"/>
      <c r="AX11" s="448"/>
      <c r="AY11" s="279"/>
      <c r="AZ11" s="447"/>
      <c r="BA11" s="448"/>
      <c r="BB11" s="448"/>
      <c r="BC11" s="279"/>
      <c r="BD11" s="505">
        <v>1</v>
      </c>
      <c r="BE11" s="505">
        <v>0</v>
      </c>
      <c r="BF11" s="505">
        <v>1</v>
      </c>
      <c r="BG11" s="506">
        <v>5</v>
      </c>
      <c r="BH11" s="534"/>
      <c r="BI11" s="523">
        <v>3</v>
      </c>
      <c r="BJ11" s="101">
        <v>41928</v>
      </c>
      <c r="BK11" s="82" t="s">
        <v>228</v>
      </c>
      <c r="BL11" s="434" t="s">
        <v>58</v>
      </c>
      <c r="BM11" s="94" t="s">
        <v>59</v>
      </c>
      <c r="BN11" s="447"/>
      <c r="BO11" s="448"/>
      <c r="BP11" s="448"/>
      <c r="BQ11" s="279"/>
      <c r="BR11" s="447"/>
      <c r="BS11" s="448"/>
      <c r="BT11" s="448"/>
      <c r="BU11" s="279"/>
      <c r="BV11" s="447"/>
      <c r="BW11" s="448"/>
      <c r="BX11" s="448"/>
      <c r="BY11" s="279"/>
      <c r="BZ11" s="627" t="s">
        <v>224</v>
      </c>
      <c r="CA11" s="628"/>
      <c r="CB11" s="628"/>
      <c r="CC11" s="629"/>
      <c r="CD11" s="447"/>
      <c r="CE11" s="448"/>
      <c r="CF11" s="448"/>
      <c r="CG11" s="279"/>
      <c r="CH11" s="447"/>
      <c r="CI11" s="448"/>
      <c r="CJ11" s="448"/>
      <c r="CK11" s="279"/>
      <c r="CL11" s="505">
        <v>0</v>
      </c>
      <c r="CM11" s="505">
        <v>0</v>
      </c>
      <c r="CN11" s="505">
        <v>1</v>
      </c>
      <c r="CO11" s="506">
        <v>2</v>
      </c>
      <c r="CP11" s="447"/>
      <c r="CQ11" s="448"/>
      <c r="CR11" s="448"/>
      <c r="CS11" s="279"/>
      <c r="CT11" s="447"/>
      <c r="CU11" s="448"/>
      <c r="CV11" s="448"/>
      <c r="CW11" s="279"/>
      <c r="CX11" s="447"/>
      <c r="CY11" s="448"/>
      <c r="CZ11" s="448"/>
      <c r="DA11" s="279"/>
      <c r="DB11" s="447"/>
      <c r="DC11" s="448"/>
      <c r="DD11" s="448"/>
      <c r="DE11" s="279"/>
      <c r="DF11" s="447"/>
      <c r="DG11" s="448"/>
      <c r="DH11" s="448"/>
      <c r="DI11" s="279"/>
      <c r="DJ11" s="636" t="s">
        <v>225</v>
      </c>
      <c r="DK11" s="637"/>
      <c r="DL11" s="637"/>
      <c r="DM11" s="638"/>
      <c r="DN11" s="447"/>
      <c r="DO11" s="448"/>
      <c r="DP11" s="448"/>
      <c r="DQ11" s="279"/>
      <c r="DR11" s="447"/>
      <c r="DS11" s="448"/>
      <c r="DT11" s="448"/>
      <c r="DU11" s="279"/>
      <c r="DV11" s="447"/>
      <c r="DW11" s="448"/>
      <c r="DX11" s="448"/>
      <c r="DY11" s="279"/>
    </row>
    <row r="12" spans="2:137" ht="15.75" thickBot="1">
      <c r="B12" s="21">
        <v>4</v>
      </c>
      <c r="C12" s="118">
        <v>41929</v>
      </c>
      <c r="D12" s="116" t="s">
        <v>229</v>
      </c>
      <c r="E12" s="115"/>
      <c r="F12" s="117"/>
      <c r="G12" s="447"/>
      <c r="H12" s="448"/>
      <c r="I12" s="448"/>
      <c r="J12" s="279"/>
      <c r="K12" s="447"/>
      <c r="L12" s="448"/>
      <c r="M12" s="448"/>
      <c r="N12" s="279"/>
      <c r="O12" s="447"/>
      <c r="P12" s="448"/>
      <c r="Q12" s="448"/>
      <c r="R12" s="279"/>
      <c r="S12" s="513"/>
      <c r="T12" s="514"/>
      <c r="U12" s="514"/>
      <c r="V12" s="514"/>
      <c r="W12" s="515"/>
      <c r="X12" s="447"/>
      <c r="Y12" s="448"/>
      <c r="Z12" s="448"/>
      <c r="AA12" s="279"/>
      <c r="AB12" s="514"/>
      <c r="AC12" s="114"/>
      <c r="AD12" s="514"/>
      <c r="AE12" s="515"/>
      <c r="AF12" s="514"/>
      <c r="AG12" s="514"/>
      <c r="AH12" s="514"/>
      <c r="AI12" s="515"/>
      <c r="AJ12" s="447"/>
      <c r="AK12" s="448"/>
      <c r="AL12" s="448"/>
      <c r="AM12" s="279"/>
      <c r="AN12" s="447"/>
      <c r="AO12" s="448"/>
      <c r="AP12" s="448"/>
      <c r="AQ12" s="279"/>
      <c r="AR12" s="447"/>
      <c r="AS12" s="448"/>
      <c r="AT12" s="448"/>
      <c r="AU12" s="279"/>
      <c r="AV12" s="447"/>
      <c r="AW12" s="448"/>
      <c r="AX12" s="448"/>
      <c r="AY12" s="279"/>
      <c r="AZ12" s="447"/>
      <c r="BA12" s="448"/>
      <c r="BB12" s="448"/>
      <c r="BC12" s="279"/>
      <c r="BD12" s="505">
        <v>0</v>
      </c>
      <c r="BE12" s="505">
        <v>0</v>
      </c>
      <c r="BF12" s="505">
        <v>0</v>
      </c>
      <c r="BG12" s="506">
        <v>0</v>
      </c>
      <c r="BH12" s="534"/>
      <c r="BI12" s="523">
        <v>4</v>
      </c>
      <c r="BJ12" s="101">
        <v>41929</v>
      </c>
      <c r="BK12" s="82" t="s">
        <v>229</v>
      </c>
      <c r="BL12" s="434" t="s">
        <v>82</v>
      </c>
      <c r="BM12" s="94" t="s">
        <v>230</v>
      </c>
      <c r="BN12" s="447"/>
      <c r="BO12" s="448"/>
      <c r="BP12" s="448"/>
      <c r="BQ12" s="279"/>
      <c r="BR12" s="447"/>
      <c r="BS12" s="448"/>
      <c r="BT12" s="448"/>
      <c r="BU12" s="279"/>
      <c r="BV12" s="447"/>
      <c r="BW12" s="448"/>
      <c r="BX12" s="448"/>
      <c r="BY12" s="279"/>
      <c r="BZ12" s="627" t="s">
        <v>224</v>
      </c>
      <c r="CA12" s="628"/>
      <c r="CB12" s="628"/>
      <c r="CC12" s="629"/>
      <c r="CD12" s="447"/>
      <c r="CE12" s="448"/>
      <c r="CF12" s="448"/>
      <c r="CG12" s="279"/>
      <c r="CH12" s="447"/>
      <c r="CI12" s="448"/>
      <c r="CJ12" s="448"/>
      <c r="CK12" s="279"/>
      <c r="CL12" s="505">
        <v>0</v>
      </c>
      <c r="CM12" s="505">
        <v>2</v>
      </c>
      <c r="CN12" s="505">
        <v>1</v>
      </c>
      <c r="CO12" s="506">
        <v>2</v>
      </c>
      <c r="CP12" s="447"/>
      <c r="CQ12" s="448"/>
      <c r="CR12" s="448"/>
      <c r="CS12" s="279"/>
      <c r="CT12" s="447"/>
      <c r="CU12" s="448"/>
      <c r="CV12" s="448"/>
      <c r="CW12" s="279"/>
      <c r="CX12" s="447"/>
      <c r="CY12" s="448"/>
      <c r="CZ12" s="448"/>
      <c r="DA12" s="279"/>
      <c r="DB12" s="447"/>
      <c r="DC12" s="448"/>
      <c r="DD12" s="448"/>
      <c r="DE12" s="279"/>
      <c r="DF12" s="447"/>
      <c r="DG12" s="448"/>
      <c r="DH12" s="448"/>
      <c r="DI12" s="279"/>
      <c r="DJ12" s="636" t="s">
        <v>225</v>
      </c>
      <c r="DK12" s="637"/>
      <c r="DL12" s="637"/>
      <c r="DM12" s="638"/>
      <c r="DN12" s="447"/>
      <c r="DO12" s="448"/>
      <c r="DP12" s="448"/>
      <c r="DQ12" s="279"/>
      <c r="DR12" s="447"/>
      <c r="DS12" s="448"/>
      <c r="DT12" s="448"/>
      <c r="DU12" s="279"/>
      <c r="DV12" s="447"/>
      <c r="DW12" s="448"/>
      <c r="DX12" s="448"/>
      <c r="DY12" s="279"/>
    </row>
    <row r="13" spans="2:137" ht="15.75" thickBot="1">
      <c r="B13" s="21">
        <v>5</v>
      </c>
      <c r="C13" s="123">
        <v>41930</v>
      </c>
      <c r="D13" s="124" t="s">
        <v>231</v>
      </c>
      <c r="E13" s="121"/>
      <c r="F13" s="55"/>
      <c r="G13" s="447"/>
      <c r="H13" s="448"/>
      <c r="I13" s="448"/>
      <c r="J13" s="279"/>
      <c r="K13" s="447"/>
      <c r="L13" s="448"/>
      <c r="M13" s="448"/>
      <c r="N13" s="279"/>
      <c r="O13" s="447"/>
      <c r="P13" s="448"/>
      <c r="Q13" s="448"/>
      <c r="R13" s="279"/>
      <c r="S13" s="522"/>
      <c r="T13" s="522"/>
      <c r="U13" s="522"/>
      <c r="V13" s="522"/>
      <c r="W13" s="523"/>
      <c r="X13" s="447"/>
      <c r="Y13" s="448"/>
      <c r="Z13" s="448"/>
      <c r="AA13" s="279"/>
      <c r="AB13" s="468"/>
      <c r="AC13" s="469"/>
      <c r="AD13" s="469"/>
      <c r="AE13" s="470"/>
      <c r="AF13" s="525"/>
      <c r="AG13" s="526"/>
      <c r="AH13" s="526"/>
      <c r="AI13" s="524"/>
      <c r="AJ13" s="447"/>
      <c r="AK13" s="448"/>
      <c r="AL13" s="448"/>
      <c r="AM13" s="279"/>
      <c r="AN13" s="447"/>
      <c r="AO13" s="448"/>
      <c r="AP13" s="448"/>
      <c r="AQ13" s="279"/>
      <c r="AR13" s="447"/>
      <c r="AS13" s="448"/>
      <c r="AT13" s="448"/>
      <c r="AU13" s="279"/>
      <c r="AV13" s="447"/>
      <c r="AW13" s="448"/>
      <c r="AX13" s="448"/>
      <c r="AY13" s="279"/>
      <c r="AZ13" s="447"/>
      <c r="BA13" s="448"/>
      <c r="BB13" s="448"/>
      <c r="BC13" s="279"/>
      <c r="BD13" s="504">
        <v>1</v>
      </c>
      <c r="BE13" s="505">
        <v>1</v>
      </c>
      <c r="BF13" s="505">
        <v>1</v>
      </c>
      <c r="BG13" s="506">
        <v>0</v>
      </c>
      <c r="BH13" s="534"/>
      <c r="BI13" s="523">
        <v>5</v>
      </c>
      <c r="BJ13" s="101">
        <v>41930</v>
      </c>
      <c r="BK13" s="82" t="s">
        <v>231</v>
      </c>
      <c r="BL13" s="126" t="s">
        <v>232</v>
      </c>
      <c r="BM13" s="122" t="s">
        <v>233</v>
      </c>
      <c r="BN13" s="447"/>
      <c r="BO13" s="448"/>
      <c r="BP13" s="448"/>
      <c r="BQ13" s="279"/>
      <c r="BR13" s="447"/>
      <c r="BS13" s="448"/>
      <c r="BT13" s="448"/>
      <c r="BU13" s="279"/>
      <c r="BV13" s="447"/>
      <c r="BW13" s="448"/>
      <c r="BX13" s="448"/>
      <c r="BY13" s="279"/>
      <c r="BZ13" s="627" t="s">
        <v>224</v>
      </c>
      <c r="CA13" s="628"/>
      <c r="CB13" s="628"/>
      <c r="CC13" s="629"/>
      <c r="CD13" s="447"/>
      <c r="CE13" s="448"/>
      <c r="CF13" s="448"/>
      <c r="CG13" s="279"/>
      <c r="CH13" s="447"/>
      <c r="CI13" s="448"/>
      <c r="CJ13" s="448"/>
      <c r="CK13" s="279"/>
      <c r="CL13" s="505">
        <v>2</v>
      </c>
      <c r="CM13" s="505">
        <v>0</v>
      </c>
      <c r="CN13" s="505">
        <v>2</v>
      </c>
      <c r="CO13" s="506">
        <v>0</v>
      </c>
      <c r="CP13" s="447"/>
      <c r="CQ13" s="448"/>
      <c r="CR13" s="448"/>
      <c r="CS13" s="279"/>
      <c r="CT13" s="447"/>
      <c r="CU13" s="448"/>
      <c r="CV13" s="448"/>
      <c r="CW13" s="279"/>
      <c r="CX13" s="447"/>
      <c r="CY13" s="448"/>
      <c r="CZ13" s="448"/>
      <c r="DA13" s="279"/>
      <c r="DB13" s="447"/>
      <c r="DC13" s="448"/>
      <c r="DD13" s="448"/>
      <c r="DE13" s="279"/>
      <c r="DF13" s="447"/>
      <c r="DG13" s="448"/>
      <c r="DH13" s="448"/>
      <c r="DI13" s="279"/>
      <c r="DJ13" s="636" t="s">
        <v>225</v>
      </c>
      <c r="DK13" s="637"/>
      <c r="DL13" s="637"/>
      <c r="DM13" s="638"/>
      <c r="DN13" s="447"/>
      <c r="DO13" s="448"/>
      <c r="DP13" s="448"/>
      <c r="DQ13" s="279"/>
      <c r="DR13" s="447"/>
      <c r="DS13" s="448"/>
      <c r="DT13" s="448"/>
      <c r="DU13" s="279"/>
      <c r="DV13" s="447"/>
      <c r="DW13" s="448"/>
      <c r="DX13" s="448"/>
      <c r="DY13" s="279"/>
    </row>
    <row r="14" spans="2:137" ht="15.75" thickBot="1">
      <c r="B14" s="21">
        <v>6</v>
      </c>
      <c r="C14" s="101">
        <v>41934</v>
      </c>
      <c r="D14" s="82" t="s">
        <v>234</v>
      </c>
      <c r="E14" s="434"/>
      <c r="F14" s="434"/>
      <c r="G14" s="447"/>
      <c r="H14" s="448"/>
      <c r="I14" s="448"/>
      <c r="J14" s="279"/>
      <c r="K14" s="447"/>
      <c r="L14" s="448"/>
      <c r="M14" s="448"/>
      <c r="N14" s="279"/>
      <c r="O14" s="447"/>
      <c r="P14" s="448"/>
      <c r="Q14" s="448"/>
      <c r="R14" s="279"/>
      <c r="S14" s="504"/>
      <c r="T14" s="526"/>
      <c r="U14" s="526"/>
      <c r="V14" s="505"/>
      <c r="W14" s="524"/>
      <c r="X14" s="447"/>
      <c r="Y14" s="448"/>
      <c r="Z14" s="448"/>
      <c r="AA14" s="279"/>
      <c r="AB14" s="452"/>
      <c r="AC14" s="294"/>
      <c r="AD14" s="294"/>
      <c r="AE14" s="295"/>
      <c r="AF14" s="504"/>
      <c r="AG14" s="505"/>
      <c r="AH14" s="505"/>
      <c r="AI14" s="506"/>
      <c r="AJ14" s="447"/>
      <c r="AK14" s="448"/>
      <c r="AL14" s="448"/>
      <c r="AM14" s="279"/>
      <c r="AN14" s="447"/>
      <c r="AO14" s="448"/>
      <c r="AP14" s="448"/>
      <c r="AQ14" s="279"/>
      <c r="AR14" s="447"/>
      <c r="AS14" s="448"/>
      <c r="AT14" s="448"/>
      <c r="AU14" s="279"/>
      <c r="AV14" s="447"/>
      <c r="AW14" s="448"/>
      <c r="AX14" s="448"/>
      <c r="AY14" s="279"/>
      <c r="AZ14" s="447"/>
      <c r="BA14" s="448"/>
      <c r="BB14" s="448"/>
      <c r="BC14" s="279"/>
      <c r="BD14" s="514">
        <v>0</v>
      </c>
      <c r="BE14" s="514">
        <v>0</v>
      </c>
      <c r="BF14" s="514">
        <v>0</v>
      </c>
      <c r="BG14" s="515">
        <v>0</v>
      </c>
      <c r="BH14" s="534"/>
      <c r="BI14" s="523">
        <v>6</v>
      </c>
      <c r="BJ14" s="125">
        <v>41934</v>
      </c>
      <c r="BK14" s="116" t="s">
        <v>234</v>
      </c>
      <c r="BL14" s="115" t="s">
        <v>58</v>
      </c>
      <c r="BM14" s="115" t="s">
        <v>235</v>
      </c>
      <c r="BN14" s="447"/>
      <c r="BO14" s="448"/>
      <c r="BP14" s="448"/>
      <c r="BQ14" s="279"/>
      <c r="BR14" s="447"/>
      <c r="BS14" s="448"/>
      <c r="BT14" s="448"/>
      <c r="BU14" s="279"/>
      <c r="BV14" s="447"/>
      <c r="BW14" s="448"/>
      <c r="BX14" s="448"/>
      <c r="BY14" s="279"/>
      <c r="BZ14" s="627" t="s">
        <v>224</v>
      </c>
      <c r="CA14" s="628"/>
      <c r="CB14" s="628"/>
      <c r="CC14" s="629"/>
      <c r="CD14" s="447"/>
      <c r="CE14" s="448"/>
      <c r="CF14" s="448"/>
      <c r="CG14" s="279"/>
      <c r="CH14" s="447"/>
      <c r="CI14" s="448"/>
      <c r="CJ14" s="448"/>
      <c r="CK14" s="279"/>
      <c r="CL14" s="514">
        <v>0</v>
      </c>
      <c r="CM14" s="514">
        <v>0</v>
      </c>
      <c r="CN14" s="514">
        <v>-1</v>
      </c>
      <c r="CO14" s="515">
        <v>2</v>
      </c>
      <c r="CP14" s="447"/>
      <c r="CQ14" s="448"/>
      <c r="CR14" s="448"/>
      <c r="CS14" s="279"/>
      <c r="CT14" s="447"/>
      <c r="CU14" s="448"/>
      <c r="CV14" s="448"/>
      <c r="CW14" s="279"/>
      <c r="CX14" s="447"/>
      <c r="CY14" s="448"/>
      <c r="CZ14" s="448"/>
      <c r="DA14" s="279"/>
      <c r="DB14" s="447"/>
      <c r="DC14" s="448"/>
      <c r="DD14" s="448"/>
      <c r="DE14" s="279"/>
      <c r="DF14" s="447"/>
      <c r="DG14" s="448"/>
      <c r="DH14" s="448"/>
      <c r="DI14" s="279"/>
      <c r="DJ14" s="636" t="s">
        <v>225</v>
      </c>
      <c r="DK14" s="637"/>
      <c r="DL14" s="637"/>
      <c r="DM14" s="638"/>
      <c r="DN14" s="447"/>
      <c r="DO14" s="448"/>
      <c r="DP14" s="448"/>
      <c r="DQ14" s="279"/>
      <c r="DR14" s="447"/>
      <c r="DS14" s="448"/>
      <c r="DT14" s="448"/>
      <c r="DU14" s="279"/>
      <c r="DV14" s="447"/>
      <c r="DW14" s="448"/>
      <c r="DX14" s="448"/>
      <c r="DY14" s="279"/>
    </row>
    <row r="15" spans="2:137" ht="15.75" thickBot="1">
      <c r="B15" s="21">
        <v>7</v>
      </c>
      <c r="C15" s="131">
        <v>41936</v>
      </c>
      <c r="D15" s="132" t="s">
        <v>236</v>
      </c>
      <c r="E15" s="434"/>
      <c r="F15" s="104"/>
      <c r="G15" s="447"/>
      <c r="H15" s="448"/>
      <c r="I15" s="448"/>
      <c r="J15" s="279"/>
      <c r="K15" s="447"/>
      <c r="L15" s="448"/>
      <c r="M15" s="448"/>
      <c r="N15" s="279"/>
      <c r="O15" s="447"/>
      <c r="P15" s="448"/>
      <c r="Q15" s="448"/>
      <c r="R15" s="279"/>
      <c r="S15" s="452"/>
      <c r="T15" s="294"/>
      <c r="U15" s="294"/>
      <c r="V15" s="294"/>
      <c r="W15" s="295"/>
      <c r="X15" s="448"/>
      <c r="Y15" s="448"/>
      <c r="Z15" s="448"/>
      <c r="AA15" s="279"/>
      <c r="AB15" s="505"/>
      <c r="AC15" s="505"/>
      <c r="AD15" s="505"/>
      <c r="AE15" s="506"/>
      <c r="AF15" s="536"/>
      <c r="AG15" s="537"/>
      <c r="AH15" s="537"/>
      <c r="AI15" s="506"/>
      <c r="AJ15" s="447"/>
      <c r="AK15" s="448"/>
      <c r="AL15" s="448"/>
      <c r="AM15" s="279"/>
      <c r="AN15" s="447"/>
      <c r="AO15" s="448"/>
      <c r="AP15" s="448"/>
      <c r="AQ15" s="279"/>
      <c r="AR15" s="447"/>
      <c r="AS15" s="448"/>
      <c r="AT15" s="448"/>
      <c r="AU15" s="279"/>
      <c r="AV15" s="447"/>
      <c r="AW15" s="448"/>
      <c r="AX15" s="448"/>
      <c r="AY15" s="279"/>
      <c r="AZ15" s="447"/>
      <c r="BA15" s="448"/>
      <c r="BB15" s="448"/>
      <c r="BC15" s="279"/>
      <c r="BD15" s="505">
        <v>0</v>
      </c>
      <c r="BE15" s="100">
        <v>1</v>
      </c>
      <c r="BF15" s="505">
        <v>0</v>
      </c>
      <c r="BG15" s="506">
        <v>2</v>
      </c>
      <c r="BH15" s="534"/>
      <c r="BI15" s="523">
        <v>7</v>
      </c>
      <c r="BJ15" s="101">
        <v>41936</v>
      </c>
      <c r="BK15" s="82" t="s">
        <v>236</v>
      </c>
      <c r="BL15" s="434" t="s">
        <v>58</v>
      </c>
      <c r="BM15" s="104" t="s">
        <v>237</v>
      </c>
      <c r="BN15" s="447"/>
      <c r="BO15" s="448"/>
      <c r="BP15" s="448"/>
      <c r="BQ15" s="279"/>
      <c r="BR15" s="447"/>
      <c r="BS15" s="448"/>
      <c r="BT15" s="448"/>
      <c r="BU15" s="279"/>
      <c r="BV15" s="447"/>
      <c r="BW15" s="448"/>
      <c r="BX15" s="448"/>
      <c r="BY15" s="279"/>
      <c r="BZ15" s="627" t="s">
        <v>224</v>
      </c>
      <c r="CA15" s="628"/>
      <c r="CB15" s="628"/>
      <c r="CC15" s="629"/>
      <c r="CD15" s="447"/>
      <c r="CE15" s="448"/>
      <c r="CF15" s="448"/>
      <c r="CG15" s="279"/>
      <c r="CH15" s="447"/>
      <c r="CI15" s="448"/>
      <c r="CJ15" s="448"/>
      <c r="CK15" s="279"/>
      <c r="CL15" s="537">
        <v>0</v>
      </c>
      <c r="CM15" s="537">
        <v>0</v>
      </c>
      <c r="CN15" s="537">
        <v>-2</v>
      </c>
      <c r="CO15" s="506">
        <v>0</v>
      </c>
      <c r="CP15" s="447"/>
      <c r="CQ15" s="448"/>
      <c r="CR15" s="448"/>
      <c r="CS15" s="279"/>
      <c r="CT15" s="447"/>
      <c r="CU15" s="448"/>
      <c r="CV15" s="448"/>
      <c r="CW15" s="279"/>
      <c r="CX15" s="447"/>
      <c r="CY15" s="448"/>
      <c r="CZ15" s="448"/>
      <c r="DA15" s="279"/>
      <c r="DB15" s="447"/>
      <c r="DC15" s="448"/>
      <c r="DD15" s="448"/>
      <c r="DE15" s="279"/>
      <c r="DF15" s="447"/>
      <c r="DG15" s="448"/>
      <c r="DH15" s="448"/>
      <c r="DI15" s="279"/>
      <c r="DJ15" s="636" t="s">
        <v>225</v>
      </c>
      <c r="DK15" s="637"/>
      <c r="DL15" s="637"/>
      <c r="DM15" s="638"/>
      <c r="DN15" s="447"/>
      <c r="DO15" s="448"/>
      <c r="DP15" s="448"/>
      <c r="DQ15" s="279"/>
      <c r="DR15" s="447"/>
      <c r="DS15" s="448"/>
      <c r="DT15" s="448"/>
      <c r="DU15" s="279"/>
      <c r="DV15" s="447"/>
      <c r="DW15" s="448"/>
      <c r="DX15" s="448"/>
      <c r="DY15" s="279"/>
    </row>
    <row r="16" spans="2:137" ht="15.75" thickBot="1">
      <c r="B16" s="21">
        <v>8</v>
      </c>
      <c r="C16" s="99">
        <v>41937</v>
      </c>
      <c r="D16" s="138" t="s">
        <v>238</v>
      </c>
      <c r="E16" s="139"/>
      <c r="F16" s="140"/>
      <c r="G16" s="447"/>
      <c r="H16" s="448"/>
      <c r="I16" s="448"/>
      <c r="J16" s="279"/>
      <c r="K16" s="447"/>
      <c r="L16" s="448"/>
      <c r="M16" s="448"/>
      <c r="N16" s="279"/>
      <c r="O16" s="447"/>
      <c r="P16" s="448"/>
      <c r="Q16" s="448"/>
      <c r="R16" s="279"/>
      <c r="S16" s="468"/>
      <c r="T16" s="247"/>
      <c r="U16" s="247"/>
      <c r="V16" s="469"/>
      <c r="W16" s="269"/>
      <c r="X16" s="447"/>
      <c r="Y16" s="448"/>
      <c r="Z16" s="448"/>
      <c r="AA16" s="279"/>
      <c r="AB16" s="522"/>
      <c r="AC16" s="522"/>
      <c r="AD16" s="522"/>
      <c r="AE16" s="523"/>
      <c r="AF16" s="135"/>
      <c r="AG16" s="136"/>
      <c r="AH16" s="136"/>
      <c r="AI16" s="146"/>
      <c r="AJ16" s="447"/>
      <c r="AK16" s="448"/>
      <c r="AL16" s="448"/>
      <c r="AM16" s="279"/>
      <c r="AN16" s="447"/>
      <c r="AO16" s="448"/>
      <c r="AP16" s="448"/>
      <c r="AQ16" s="279"/>
      <c r="AR16" s="447"/>
      <c r="AS16" s="448"/>
      <c r="AT16" s="448"/>
      <c r="AU16" s="279"/>
      <c r="AV16" s="447"/>
      <c r="AW16" s="448"/>
      <c r="AX16" s="448"/>
      <c r="AY16" s="279"/>
      <c r="AZ16" s="447"/>
      <c r="BA16" s="448"/>
      <c r="BB16" s="448"/>
      <c r="BC16" s="279"/>
      <c r="BD16" s="504">
        <v>1</v>
      </c>
      <c r="BE16" s="100">
        <v>2</v>
      </c>
      <c r="BF16" s="505">
        <v>4</v>
      </c>
      <c r="BG16" s="523">
        <v>0</v>
      </c>
      <c r="BH16" s="534"/>
      <c r="BI16" s="523">
        <v>8</v>
      </c>
      <c r="BJ16" s="123">
        <v>41937</v>
      </c>
      <c r="BK16" s="124" t="s">
        <v>238</v>
      </c>
      <c r="BL16" s="21" t="s">
        <v>16</v>
      </c>
      <c r="BM16" s="137" t="s">
        <v>239</v>
      </c>
      <c r="BN16" s="447"/>
      <c r="BO16" s="448"/>
      <c r="BP16" s="448"/>
      <c r="BQ16" s="279"/>
      <c r="BR16" s="447"/>
      <c r="BS16" s="448"/>
      <c r="BT16" s="448"/>
      <c r="BU16" s="279"/>
      <c r="BV16" s="447"/>
      <c r="BW16" s="448"/>
      <c r="BX16" s="448"/>
      <c r="BY16" s="279"/>
      <c r="BZ16" s="627" t="s">
        <v>224</v>
      </c>
      <c r="CA16" s="628"/>
      <c r="CB16" s="628"/>
      <c r="CC16" s="629"/>
      <c r="CD16" s="447"/>
      <c r="CE16" s="448"/>
      <c r="CF16" s="448"/>
      <c r="CG16" s="279"/>
      <c r="CH16" s="447"/>
      <c r="CI16" s="448"/>
      <c r="CJ16" s="448"/>
      <c r="CK16" s="279"/>
      <c r="CL16" s="536">
        <v>1</v>
      </c>
      <c r="CM16" s="537">
        <v>0</v>
      </c>
      <c r="CN16" s="537">
        <v>-1</v>
      </c>
      <c r="CO16" s="186">
        <v>0</v>
      </c>
      <c r="CP16" s="447"/>
      <c r="CQ16" s="448"/>
      <c r="CR16" s="448"/>
      <c r="CS16" s="279"/>
      <c r="CT16" s="447"/>
      <c r="CU16" s="448"/>
      <c r="CV16" s="448"/>
      <c r="CW16" s="279"/>
      <c r="CX16" s="447"/>
      <c r="CY16" s="448"/>
      <c r="CZ16" s="448"/>
      <c r="DA16" s="279"/>
      <c r="DB16" s="447"/>
      <c r="DC16" s="448"/>
      <c r="DD16" s="448"/>
      <c r="DE16" s="279"/>
      <c r="DF16" s="447"/>
      <c r="DG16" s="448"/>
      <c r="DH16" s="448"/>
      <c r="DI16" s="279"/>
      <c r="DJ16" s="636" t="s">
        <v>225</v>
      </c>
      <c r="DK16" s="637"/>
      <c r="DL16" s="637"/>
      <c r="DM16" s="638"/>
      <c r="DN16" s="447"/>
      <c r="DO16" s="448"/>
      <c r="DP16" s="448"/>
      <c r="DQ16" s="279"/>
      <c r="DR16" s="447"/>
      <c r="DS16" s="448"/>
      <c r="DT16" s="448"/>
      <c r="DU16" s="279"/>
      <c r="DV16" s="447"/>
      <c r="DW16" s="448"/>
      <c r="DX16" s="448"/>
      <c r="DY16" s="279"/>
    </row>
    <row r="17" spans="2:129" ht="15.75" thickBot="1">
      <c r="B17" s="21">
        <v>9</v>
      </c>
      <c r="C17" s="101">
        <v>41941</v>
      </c>
      <c r="D17" s="82" t="s">
        <v>240</v>
      </c>
      <c r="E17" s="434"/>
      <c r="F17" s="94"/>
      <c r="G17" s="447"/>
      <c r="H17" s="448"/>
      <c r="I17" s="448"/>
      <c r="J17" s="279"/>
      <c r="K17" s="447"/>
      <c r="L17" s="448"/>
      <c r="M17" s="448"/>
      <c r="N17" s="279"/>
      <c r="O17" s="447"/>
      <c r="P17" s="448"/>
      <c r="Q17" s="448"/>
      <c r="R17" s="279"/>
      <c r="S17" s="452"/>
      <c r="T17" s="294"/>
      <c r="U17" s="294"/>
      <c r="V17" s="294"/>
      <c r="W17" s="295"/>
      <c r="X17" s="447"/>
      <c r="Y17" s="448"/>
      <c r="Z17" s="448"/>
      <c r="AA17" s="279"/>
      <c r="AB17" s="526"/>
      <c r="AC17" s="526"/>
      <c r="AD17" s="526"/>
      <c r="AE17" s="524"/>
      <c r="AF17" s="536"/>
      <c r="AG17" s="537"/>
      <c r="AH17" s="537"/>
      <c r="AI17" s="512"/>
      <c r="AJ17" s="447"/>
      <c r="AK17" s="448"/>
      <c r="AL17" s="448"/>
      <c r="AM17" s="279"/>
      <c r="AN17" s="447"/>
      <c r="AO17" s="448"/>
      <c r="AP17" s="448"/>
      <c r="AQ17" s="279"/>
      <c r="AR17" s="447"/>
      <c r="AS17" s="448"/>
      <c r="AT17" s="448"/>
      <c r="AU17" s="279"/>
      <c r="AV17" s="447"/>
      <c r="AW17" s="448"/>
      <c r="AX17" s="448"/>
      <c r="AY17" s="279"/>
      <c r="AZ17" s="447"/>
      <c r="BA17" s="448"/>
      <c r="BB17" s="448"/>
      <c r="BC17" s="279"/>
      <c r="BD17" s="504">
        <v>1</v>
      </c>
      <c r="BE17" s="505">
        <v>1</v>
      </c>
      <c r="BF17" s="505">
        <v>0</v>
      </c>
      <c r="BG17" s="506">
        <v>0</v>
      </c>
      <c r="BH17" s="534"/>
      <c r="BI17" s="523">
        <v>9</v>
      </c>
      <c r="BJ17" s="101">
        <v>41941</v>
      </c>
      <c r="BK17" s="82" t="s">
        <v>240</v>
      </c>
      <c r="BL17" s="434" t="s">
        <v>16</v>
      </c>
      <c r="BM17" s="94" t="s">
        <v>241</v>
      </c>
      <c r="BN17" s="447"/>
      <c r="BO17" s="448"/>
      <c r="BP17" s="448"/>
      <c r="BQ17" s="279"/>
      <c r="BR17" s="447"/>
      <c r="BS17" s="448"/>
      <c r="BT17" s="448"/>
      <c r="BU17" s="279"/>
      <c r="BV17" s="447"/>
      <c r="BW17" s="448"/>
      <c r="BX17" s="448"/>
      <c r="BY17" s="279"/>
      <c r="BZ17" s="627" t="s">
        <v>224</v>
      </c>
      <c r="CA17" s="628"/>
      <c r="CB17" s="628"/>
      <c r="CC17" s="629"/>
      <c r="CD17" s="447"/>
      <c r="CE17" s="448"/>
      <c r="CF17" s="448"/>
      <c r="CG17" s="279"/>
      <c r="CH17" s="447"/>
      <c r="CI17" s="448"/>
      <c r="CJ17" s="448"/>
      <c r="CK17" s="279"/>
      <c r="CL17" s="536">
        <v>0</v>
      </c>
      <c r="CM17" s="537">
        <v>0</v>
      </c>
      <c r="CN17" s="537">
        <v>0</v>
      </c>
      <c r="CO17" s="186">
        <v>4</v>
      </c>
      <c r="CP17" s="447"/>
      <c r="CQ17" s="448"/>
      <c r="CR17" s="448"/>
      <c r="CS17" s="279"/>
      <c r="CT17" s="447"/>
      <c r="CU17" s="448"/>
      <c r="CV17" s="448"/>
      <c r="CW17" s="279"/>
      <c r="CX17" s="447"/>
      <c r="CY17" s="448"/>
      <c r="CZ17" s="448"/>
      <c r="DA17" s="279"/>
      <c r="DB17" s="447"/>
      <c r="DC17" s="448"/>
      <c r="DD17" s="448"/>
      <c r="DE17" s="279"/>
      <c r="DF17" s="447"/>
      <c r="DG17" s="448"/>
      <c r="DH17" s="448"/>
      <c r="DI17" s="279"/>
      <c r="DJ17" s="537">
        <v>0</v>
      </c>
      <c r="DK17" s="537">
        <v>0</v>
      </c>
      <c r="DL17" s="537">
        <v>2</v>
      </c>
      <c r="DM17" s="506">
        <v>0</v>
      </c>
      <c r="DN17" s="447"/>
      <c r="DO17" s="448"/>
      <c r="DP17" s="448"/>
      <c r="DQ17" s="279"/>
      <c r="DR17" s="447"/>
      <c r="DS17" s="448"/>
      <c r="DT17" s="448"/>
      <c r="DU17" s="279"/>
      <c r="DV17" s="447"/>
      <c r="DW17" s="448"/>
      <c r="DX17" s="448"/>
      <c r="DY17" s="279"/>
    </row>
    <row r="18" spans="2:129" ht="15.75" thickBot="1">
      <c r="B18" s="21">
        <v>10</v>
      </c>
      <c r="C18" s="125">
        <v>41944</v>
      </c>
      <c r="D18" s="116" t="s">
        <v>242</v>
      </c>
      <c r="E18" s="141"/>
      <c r="F18" s="142"/>
      <c r="G18" s="447"/>
      <c r="H18" s="448"/>
      <c r="I18" s="448"/>
      <c r="J18" s="279"/>
      <c r="K18" s="447"/>
      <c r="L18" s="448"/>
      <c r="M18" s="448"/>
      <c r="N18" s="279"/>
      <c r="O18" s="447"/>
      <c r="P18" s="448"/>
      <c r="Q18" s="448"/>
      <c r="R18" s="279"/>
      <c r="S18" s="472"/>
      <c r="T18" s="234"/>
      <c r="U18" s="234"/>
      <c r="V18" s="234"/>
      <c r="W18" s="235"/>
      <c r="X18" s="447"/>
      <c r="Y18" s="448"/>
      <c r="Z18" s="448"/>
      <c r="AA18" s="279"/>
      <c r="AB18" s="452"/>
      <c r="AC18" s="294"/>
      <c r="AD18" s="294"/>
      <c r="AE18" s="295"/>
      <c r="AF18" s="520"/>
      <c r="AG18" s="520"/>
      <c r="AH18" s="520"/>
      <c r="AI18" s="521"/>
      <c r="AJ18" s="447"/>
      <c r="AK18" s="448"/>
      <c r="AL18" s="448"/>
      <c r="AM18" s="279"/>
      <c r="AN18" s="447"/>
      <c r="AO18" s="448"/>
      <c r="AP18" s="448"/>
      <c r="AQ18" s="279"/>
      <c r="AR18" s="447"/>
      <c r="AS18" s="448"/>
      <c r="AT18" s="448"/>
      <c r="AU18" s="279"/>
      <c r="AV18" s="447"/>
      <c r="AW18" s="448"/>
      <c r="AX18" s="448"/>
      <c r="AY18" s="279"/>
      <c r="AZ18" s="447"/>
      <c r="BA18" s="448"/>
      <c r="BB18" s="448"/>
      <c r="BC18" s="279"/>
      <c r="BD18" s="636" t="s">
        <v>225</v>
      </c>
      <c r="BE18" s="637"/>
      <c r="BF18" s="637"/>
      <c r="BG18" s="638"/>
      <c r="BH18" s="491"/>
      <c r="BI18" s="523">
        <v>10</v>
      </c>
      <c r="BJ18" s="125">
        <v>41944</v>
      </c>
      <c r="BK18" s="116" t="s">
        <v>242</v>
      </c>
      <c r="BL18" s="115" t="s">
        <v>243</v>
      </c>
      <c r="BM18" s="143" t="s">
        <v>244</v>
      </c>
      <c r="BN18" s="447"/>
      <c r="BO18" s="448"/>
      <c r="BP18" s="448"/>
      <c r="BQ18" s="279"/>
      <c r="BR18" s="447"/>
      <c r="BS18" s="448"/>
      <c r="BT18" s="448"/>
      <c r="BU18" s="279"/>
      <c r="BV18" s="447"/>
      <c r="BW18" s="448"/>
      <c r="BX18" s="448"/>
      <c r="BY18" s="279"/>
      <c r="BZ18" s="627" t="s">
        <v>224</v>
      </c>
      <c r="CA18" s="628"/>
      <c r="CB18" s="628"/>
      <c r="CC18" s="629"/>
      <c r="CD18" s="447"/>
      <c r="CE18" s="448"/>
      <c r="CF18" s="448"/>
      <c r="CG18" s="279"/>
      <c r="CH18" s="447"/>
      <c r="CI18" s="448"/>
      <c r="CJ18" s="448"/>
      <c r="CK18" s="279"/>
      <c r="CL18" s="655" t="s">
        <v>225</v>
      </c>
      <c r="CM18" s="656"/>
      <c r="CN18" s="656"/>
      <c r="CO18" s="657"/>
      <c r="CP18" s="447"/>
      <c r="CQ18" s="448"/>
      <c r="CR18" s="448"/>
      <c r="CS18" s="279"/>
      <c r="CT18" s="447"/>
      <c r="CU18" s="448"/>
      <c r="CV18" s="448"/>
      <c r="CW18" s="279"/>
      <c r="CX18" s="447"/>
      <c r="CY18" s="448"/>
      <c r="CZ18" s="448"/>
      <c r="DA18" s="279"/>
      <c r="DB18" s="447"/>
      <c r="DC18" s="448"/>
      <c r="DD18" s="448"/>
      <c r="DE18" s="279"/>
      <c r="DF18" s="447"/>
      <c r="DG18" s="448"/>
      <c r="DH18" s="448"/>
      <c r="DI18" s="279"/>
      <c r="DJ18" s="514">
        <v>0</v>
      </c>
      <c r="DK18" s="514">
        <v>0</v>
      </c>
      <c r="DL18" s="514">
        <v>-2</v>
      </c>
      <c r="DM18" s="515">
        <v>0</v>
      </c>
      <c r="DN18" s="447"/>
      <c r="DO18" s="448"/>
      <c r="DP18" s="448"/>
      <c r="DQ18" s="279"/>
      <c r="DR18" s="447"/>
      <c r="DS18" s="448"/>
      <c r="DT18" s="448"/>
      <c r="DU18" s="279"/>
      <c r="DV18" s="447"/>
      <c r="DW18" s="448"/>
      <c r="DX18" s="448"/>
      <c r="DY18" s="279"/>
    </row>
    <row r="19" spans="2:129" ht="15.75" thickBot="1">
      <c r="B19" s="127">
        <v>11</v>
      </c>
      <c r="C19" s="101">
        <v>41950</v>
      </c>
      <c r="D19" s="132" t="s">
        <v>245</v>
      </c>
      <c r="E19" s="434"/>
      <c r="F19" s="94"/>
      <c r="G19" s="447"/>
      <c r="H19" s="448"/>
      <c r="I19" s="448"/>
      <c r="J19" s="279"/>
      <c r="K19" s="447"/>
      <c r="L19" s="448"/>
      <c r="M19" s="448"/>
      <c r="N19" s="279"/>
      <c r="O19" s="447"/>
      <c r="P19" s="448"/>
      <c r="Q19" s="448"/>
      <c r="R19" s="279"/>
      <c r="S19" s="452"/>
      <c r="T19" s="294"/>
      <c r="U19" s="294"/>
      <c r="V19" s="294"/>
      <c r="W19" s="295"/>
      <c r="X19" s="447"/>
      <c r="Y19" s="448"/>
      <c r="Z19" s="448"/>
      <c r="AA19" s="279"/>
      <c r="AB19" s="536"/>
      <c r="AC19" s="150"/>
      <c r="AD19" s="150"/>
      <c r="AE19" s="506"/>
      <c r="AF19" s="536"/>
      <c r="AG19" s="537"/>
      <c r="AH19" s="537"/>
      <c r="AI19" s="506"/>
      <c r="AJ19" s="447"/>
      <c r="AK19" s="448"/>
      <c r="AL19" s="448"/>
      <c r="AM19" s="279"/>
      <c r="AN19" s="447"/>
      <c r="AO19" s="448"/>
      <c r="AP19" s="448"/>
      <c r="AQ19" s="279"/>
      <c r="AR19" s="447"/>
      <c r="AS19" s="448"/>
      <c r="AT19" s="448"/>
      <c r="AU19" s="279"/>
      <c r="AV19" s="447"/>
      <c r="AW19" s="448"/>
      <c r="AX19" s="448"/>
      <c r="AY19" s="279"/>
      <c r="AZ19" s="447"/>
      <c r="BA19" s="448"/>
      <c r="BB19" s="448"/>
      <c r="BC19" s="279"/>
      <c r="BD19" s="636" t="s">
        <v>225</v>
      </c>
      <c r="BE19" s="637"/>
      <c r="BF19" s="637"/>
      <c r="BG19" s="638"/>
      <c r="BH19" s="64"/>
      <c r="BI19" s="95">
        <v>11</v>
      </c>
      <c r="BJ19" s="101">
        <v>41950</v>
      </c>
      <c r="BK19" s="82" t="s">
        <v>245</v>
      </c>
      <c r="BL19" s="434" t="s">
        <v>16</v>
      </c>
      <c r="BM19" s="104" t="s">
        <v>246</v>
      </c>
      <c r="BN19" s="447"/>
      <c r="BO19" s="448"/>
      <c r="BP19" s="448"/>
      <c r="BQ19" s="279"/>
      <c r="BR19" s="447"/>
      <c r="BS19" s="448"/>
      <c r="BT19" s="448"/>
      <c r="BU19" s="279"/>
      <c r="BV19" s="447"/>
      <c r="BW19" s="448"/>
      <c r="BX19" s="448"/>
      <c r="BY19" s="279"/>
      <c r="BZ19" s="627" t="s">
        <v>224</v>
      </c>
      <c r="CA19" s="628"/>
      <c r="CB19" s="628"/>
      <c r="CC19" s="629"/>
      <c r="CD19" s="447"/>
      <c r="CE19" s="448"/>
      <c r="CF19" s="448"/>
      <c r="CG19" s="279"/>
      <c r="CH19" s="447"/>
      <c r="CI19" s="448"/>
      <c r="CJ19" s="448"/>
      <c r="CK19" s="279"/>
      <c r="CL19" s="655" t="s">
        <v>225</v>
      </c>
      <c r="CM19" s="656"/>
      <c r="CN19" s="656"/>
      <c r="CO19" s="657"/>
      <c r="CP19" s="447"/>
      <c r="CQ19" s="448"/>
      <c r="CR19" s="448"/>
      <c r="CS19" s="279"/>
      <c r="CT19" s="447"/>
      <c r="CU19" s="448"/>
      <c r="CV19" s="448"/>
      <c r="CW19" s="279"/>
      <c r="CX19" s="447"/>
      <c r="CY19" s="448"/>
      <c r="CZ19" s="448"/>
      <c r="DA19" s="279"/>
      <c r="DB19" s="447"/>
      <c r="DC19" s="448"/>
      <c r="DD19" s="448"/>
      <c r="DE19" s="279"/>
      <c r="DF19" s="447"/>
      <c r="DG19" s="448"/>
      <c r="DH19" s="448"/>
      <c r="DI19" s="279"/>
      <c r="DJ19" s="537">
        <v>0</v>
      </c>
      <c r="DK19" s="537">
        <v>0</v>
      </c>
      <c r="DL19" s="537">
        <v>1</v>
      </c>
      <c r="DM19" s="506">
        <v>0</v>
      </c>
      <c r="DN19" s="447"/>
      <c r="DO19" s="448"/>
      <c r="DP19" s="448"/>
      <c r="DQ19" s="279"/>
      <c r="DR19" s="447"/>
      <c r="DS19" s="448"/>
      <c r="DT19" s="448"/>
      <c r="DU19" s="279"/>
      <c r="DV19" s="447"/>
      <c r="DW19" s="448"/>
      <c r="DX19" s="448"/>
      <c r="DY19" s="279"/>
    </row>
    <row r="20" spans="2:129" ht="15.75" thickBot="1">
      <c r="B20" s="127">
        <v>12</v>
      </c>
      <c r="C20" s="101">
        <v>41951</v>
      </c>
      <c r="D20" s="82" t="s">
        <v>245</v>
      </c>
      <c r="E20" s="434"/>
      <c r="F20" s="104"/>
      <c r="G20" s="447"/>
      <c r="H20" s="448"/>
      <c r="I20" s="448"/>
      <c r="J20" s="279"/>
      <c r="K20" s="447"/>
      <c r="L20" s="448"/>
      <c r="M20" s="448"/>
      <c r="N20" s="279"/>
      <c r="O20" s="447"/>
      <c r="P20" s="448"/>
      <c r="Q20" s="448"/>
      <c r="R20" s="279"/>
      <c r="S20" s="452"/>
      <c r="T20" s="294"/>
      <c r="U20" s="294"/>
      <c r="V20" s="294"/>
      <c r="W20" s="295"/>
      <c r="X20" s="447"/>
      <c r="Y20" s="448"/>
      <c r="Z20" s="448"/>
      <c r="AA20" s="279"/>
      <c r="AB20" s="452"/>
      <c r="AC20" s="294"/>
      <c r="AD20" s="294"/>
      <c r="AE20" s="295"/>
      <c r="AF20" s="536"/>
      <c r="AG20" s="537"/>
      <c r="AH20" s="537"/>
      <c r="AI20" s="506"/>
      <c r="AJ20" s="447"/>
      <c r="AK20" s="448"/>
      <c r="AL20" s="448"/>
      <c r="AM20" s="279"/>
      <c r="AN20" s="447"/>
      <c r="AO20" s="448"/>
      <c r="AP20" s="448"/>
      <c r="AQ20" s="279"/>
      <c r="AR20" s="447"/>
      <c r="AS20" s="448"/>
      <c r="AT20" s="448"/>
      <c r="AU20" s="279"/>
      <c r="AV20" s="447"/>
      <c r="AW20" s="448"/>
      <c r="AX20" s="448"/>
      <c r="AY20" s="279"/>
      <c r="AZ20" s="447"/>
      <c r="BA20" s="448"/>
      <c r="BB20" s="448"/>
      <c r="BC20" s="279"/>
      <c r="BD20" s="636" t="s">
        <v>225</v>
      </c>
      <c r="BE20" s="637"/>
      <c r="BF20" s="637"/>
      <c r="BG20" s="638"/>
      <c r="BH20" s="64"/>
      <c r="BI20" s="95">
        <v>12</v>
      </c>
      <c r="BJ20" s="125">
        <v>41951</v>
      </c>
      <c r="BK20" s="116" t="s">
        <v>245</v>
      </c>
      <c r="BL20" s="115" t="s">
        <v>16</v>
      </c>
      <c r="BM20" s="149" t="s">
        <v>247</v>
      </c>
      <c r="BN20" s="447"/>
      <c r="BO20" s="448"/>
      <c r="BP20" s="448"/>
      <c r="BQ20" s="279"/>
      <c r="BR20" s="447"/>
      <c r="BS20" s="448"/>
      <c r="BT20" s="448"/>
      <c r="BU20" s="279"/>
      <c r="BV20" s="447"/>
      <c r="BW20" s="448"/>
      <c r="BX20" s="448"/>
      <c r="BY20" s="279"/>
      <c r="BZ20" s="627" t="s">
        <v>224</v>
      </c>
      <c r="CA20" s="628"/>
      <c r="CB20" s="628"/>
      <c r="CC20" s="629"/>
      <c r="CD20" s="447"/>
      <c r="CE20" s="448"/>
      <c r="CF20" s="448"/>
      <c r="CG20" s="279"/>
      <c r="CH20" s="447"/>
      <c r="CI20" s="448"/>
      <c r="CJ20" s="448"/>
      <c r="CK20" s="279"/>
      <c r="CL20" s="655" t="s">
        <v>225</v>
      </c>
      <c r="CM20" s="656"/>
      <c r="CN20" s="656"/>
      <c r="CO20" s="657"/>
      <c r="CP20" s="447"/>
      <c r="CQ20" s="448"/>
      <c r="CR20" s="448"/>
      <c r="CS20" s="279"/>
      <c r="CT20" s="447"/>
      <c r="CU20" s="448"/>
      <c r="CV20" s="448"/>
      <c r="CW20" s="279"/>
      <c r="CX20" s="447"/>
      <c r="CY20" s="448"/>
      <c r="CZ20" s="448"/>
      <c r="DA20" s="279"/>
      <c r="DB20" s="447"/>
      <c r="DC20" s="448"/>
      <c r="DD20" s="448"/>
      <c r="DE20" s="279"/>
      <c r="DF20" s="447"/>
      <c r="DG20" s="448"/>
      <c r="DH20" s="448"/>
      <c r="DI20" s="279"/>
      <c r="DJ20" s="150">
        <v>0</v>
      </c>
      <c r="DK20" s="150">
        <v>0</v>
      </c>
      <c r="DL20" s="150">
        <v>2</v>
      </c>
      <c r="DM20" s="515">
        <v>0</v>
      </c>
      <c r="DN20" s="447"/>
      <c r="DO20" s="448"/>
      <c r="DP20" s="448"/>
      <c r="DQ20" s="279"/>
      <c r="DR20" s="447"/>
      <c r="DS20" s="448"/>
      <c r="DT20" s="448"/>
      <c r="DU20" s="279"/>
      <c r="DV20" s="447"/>
      <c r="DW20" s="448"/>
      <c r="DX20" s="448"/>
      <c r="DY20" s="279"/>
    </row>
    <row r="21" spans="2:129" ht="15.75" thickBot="1">
      <c r="B21" s="127">
        <v>13</v>
      </c>
      <c r="C21" s="125">
        <v>41953</v>
      </c>
      <c r="D21" s="116" t="s">
        <v>236</v>
      </c>
      <c r="E21" s="115"/>
      <c r="F21" s="149"/>
      <c r="G21" s="447"/>
      <c r="H21" s="448"/>
      <c r="I21" s="448"/>
      <c r="J21" s="279"/>
      <c r="K21" s="447"/>
      <c r="L21" s="448"/>
      <c r="M21" s="448"/>
      <c r="N21" s="279"/>
      <c r="O21" s="447"/>
      <c r="P21" s="448"/>
      <c r="Q21" s="448"/>
      <c r="R21" s="279"/>
      <c r="S21" s="452"/>
      <c r="T21" s="294"/>
      <c r="U21" s="294"/>
      <c r="V21" s="294"/>
      <c r="W21" s="295"/>
      <c r="X21" s="447"/>
      <c r="Y21" s="448"/>
      <c r="Z21" s="448"/>
      <c r="AA21" s="279"/>
      <c r="AB21" s="452"/>
      <c r="AC21" s="294"/>
      <c r="AD21" s="294"/>
      <c r="AE21" s="295"/>
      <c r="AF21" s="514"/>
      <c r="AG21" s="514"/>
      <c r="AH21" s="150"/>
      <c r="AI21" s="515"/>
      <c r="AJ21" s="447"/>
      <c r="AK21" s="448"/>
      <c r="AL21" s="448"/>
      <c r="AM21" s="279"/>
      <c r="AN21" s="447"/>
      <c r="AO21" s="448"/>
      <c r="AP21" s="448"/>
      <c r="AQ21" s="279"/>
      <c r="AR21" s="447"/>
      <c r="AS21" s="448"/>
      <c r="AT21" s="448"/>
      <c r="AU21" s="279"/>
      <c r="AV21" s="447"/>
      <c r="AW21" s="448"/>
      <c r="AX21" s="448"/>
      <c r="AY21" s="279"/>
      <c r="AZ21" s="447"/>
      <c r="BA21" s="448"/>
      <c r="BB21" s="448"/>
      <c r="BC21" s="279"/>
      <c r="BD21" s="636" t="s">
        <v>225</v>
      </c>
      <c r="BE21" s="637"/>
      <c r="BF21" s="637"/>
      <c r="BG21" s="638"/>
      <c r="BH21" s="64"/>
      <c r="BI21" s="95">
        <v>13</v>
      </c>
      <c r="BJ21" s="101">
        <v>41953</v>
      </c>
      <c r="BK21" s="82" t="s">
        <v>236</v>
      </c>
      <c r="BL21" s="434" t="s">
        <v>16</v>
      </c>
      <c r="BM21" s="104" t="s">
        <v>247</v>
      </c>
      <c r="BN21" s="447"/>
      <c r="BO21" s="448"/>
      <c r="BP21" s="448"/>
      <c r="BQ21" s="279"/>
      <c r="BR21" s="447"/>
      <c r="BS21" s="448"/>
      <c r="BT21" s="448"/>
      <c r="BU21" s="279"/>
      <c r="BV21" s="447"/>
      <c r="BW21" s="448"/>
      <c r="BX21" s="448"/>
      <c r="BY21" s="279"/>
      <c r="BZ21" s="627" t="s">
        <v>224</v>
      </c>
      <c r="CA21" s="628"/>
      <c r="CB21" s="628"/>
      <c r="CC21" s="629"/>
      <c r="CD21" s="447"/>
      <c r="CE21" s="448"/>
      <c r="CF21" s="448"/>
      <c r="CG21" s="279"/>
      <c r="CH21" s="447"/>
      <c r="CI21" s="448"/>
      <c r="CJ21" s="448"/>
      <c r="CK21" s="279"/>
      <c r="CL21" s="655" t="s">
        <v>225</v>
      </c>
      <c r="CM21" s="656"/>
      <c r="CN21" s="656"/>
      <c r="CO21" s="657"/>
      <c r="CP21" s="447"/>
      <c r="CQ21" s="448"/>
      <c r="CR21" s="448"/>
      <c r="CS21" s="279"/>
      <c r="CT21" s="447"/>
      <c r="CU21" s="448"/>
      <c r="CV21" s="448"/>
      <c r="CW21" s="279"/>
      <c r="CX21" s="447"/>
      <c r="CY21" s="448"/>
      <c r="CZ21" s="448"/>
      <c r="DA21" s="279"/>
      <c r="DB21" s="447"/>
      <c r="DC21" s="448"/>
      <c r="DD21" s="448"/>
      <c r="DE21" s="279"/>
      <c r="DF21" s="447"/>
      <c r="DG21" s="448"/>
      <c r="DH21" s="448"/>
      <c r="DI21" s="279"/>
      <c r="DJ21" s="537">
        <v>0</v>
      </c>
      <c r="DK21" s="537">
        <v>1</v>
      </c>
      <c r="DL21" s="537">
        <v>1</v>
      </c>
      <c r="DM21" s="506">
        <v>2</v>
      </c>
      <c r="DN21" s="447"/>
      <c r="DO21" s="448"/>
      <c r="DP21" s="448"/>
      <c r="DQ21" s="279"/>
      <c r="DR21" s="447"/>
      <c r="DS21" s="448"/>
      <c r="DT21" s="448"/>
      <c r="DU21" s="279"/>
      <c r="DV21" s="447"/>
      <c r="DW21" s="448"/>
      <c r="DX21" s="448"/>
      <c r="DY21" s="279"/>
    </row>
    <row r="22" spans="2:129" ht="15.75" thickBot="1">
      <c r="B22" s="127">
        <v>14</v>
      </c>
      <c r="C22" s="101">
        <v>41957</v>
      </c>
      <c r="D22" s="82" t="s">
        <v>248</v>
      </c>
      <c r="E22" s="434"/>
      <c r="F22" s="104"/>
      <c r="G22" s="447"/>
      <c r="H22" s="448"/>
      <c r="I22" s="448"/>
      <c r="J22" s="279"/>
      <c r="K22" s="447"/>
      <c r="L22" s="448"/>
      <c r="M22" s="448"/>
      <c r="N22" s="279"/>
      <c r="O22" s="447"/>
      <c r="P22" s="448"/>
      <c r="Q22" s="448"/>
      <c r="R22" s="279"/>
      <c r="S22" s="452"/>
      <c r="T22" s="294"/>
      <c r="U22" s="294"/>
      <c r="V22" s="294"/>
      <c r="W22" s="295"/>
      <c r="X22" s="447"/>
      <c r="Y22" s="448"/>
      <c r="Z22" s="448"/>
      <c r="AA22" s="279"/>
      <c r="AB22" s="536"/>
      <c r="AC22" s="537"/>
      <c r="AD22" s="537"/>
      <c r="AE22" s="506"/>
      <c r="AF22" s="537"/>
      <c r="AG22" s="537"/>
      <c r="AH22" s="537"/>
      <c r="AI22" s="506"/>
      <c r="AJ22" s="447"/>
      <c r="AK22" s="448"/>
      <c r="AL22" s="448"/>
      <c r="AM22" s="279"/>
      <c r="AN22" s="447"/>
      <c r="AO22" s="448"/>
      <c r="AP22" s="448"/>
      <c r="AQ22" s="279"/>
      <c r="AR22" s="447"/>
      <c r="AS22" s="448"/>
      <c r="AT22" s="448"/>
      <c r="AU22" s="279"/>
      <c r="AV22" s="447"/>
      <c r="AW22" s="448"/>
      <c r="AX22" s="448"/>
      <c r="AY22" s="279"/>
      <c r="AZ22" s="447"/>
      <c r="BA22" s="448"/>
      <c r="BB22" s="448"/>
      <c r="BC22" s="279"/>
      <c r="BD22" s="636" t="s">
        <v>225</v>
      </c>
      <c r="BE22" s="637"/>
      <c r="BF22" s="637"/>
      <c r="BG22" s="638"/>
      <c r="BH22" s="64"/>
      <c r="BI22" s="95">
        <v>14</v>
      </c>
      <c r="BJ22" s="101">
        <v>41957</v>
      </c>
      <c r="BK22" s="82" t="s">
        <v>248</v>
      </c>
      <c r="BL22" s="434" t="s">
        <v>16</v>
      </c>
      <c r="BM22" s="104" t="s">
        <v>33</v>
      </c>
      <c r="BN22" s="447"/>
      <c r="BO22" s="448"/>
      <c r="BP22" s="448"/>
      <c r="BQ22" s="279"/>
      <c r="BR22" s="447"/>
      <c r="BS22" s="448"/>
      <c r="BT22" s="448"/>
      <c r="BU22" s="279"/>
      <c r="BV22" s="447"/>
      <c r="BW22" s="448"/>
      <c r="BX22" s="448"/>
      <c r="BY22" s="279"/>
      <c r="BZ22" s="627" t="s">
        <v>224</v>
      </c>
      <c r="CA22" s="628"/>
      <c r="CB22" s="628"/>
      <c r="CC22" s="629"/>
      <c r="CD22" s="447"/>
      <c r="CE22" s="448"/>
      <c r="CF22" s="448"/>
      <c r="CG22" s="279"/>
      <c r="CH22" s="447"/>
      <c r="CI22" s="448"/>
      <c r="CJ22" s="448"/>
      <c r="CK22" s="279"/>
      <c r="CL22" s="655" t="s">
        <v>225</v>
      </c>
      <c r="CM22" s="656"/>
      <c r="CN22" s="656"/>
      <c r="CO22" s="657"/>
      <c r="CP22" s="447"/>
      <c r="CQ22" s="448"/>
      <c r="CR22" s="448"/>
      <c r="CS22" s="279"/>
      <c r="CT22" s="447"/>
      <c r="CU22" s="448"/>
      <c r="CV22" s="448"/>
      <c r="CW22" s="279"/>
      <c r="CX22" s="447"/>
      <c r="CY22" s="448"/>
      <c r="CZ22" s="448"/>
      <c r="DA22" s="279"/>
      <c r="DB22" s="447"/>
      <c r="DC22" s="448"/>
      <c r="DD22" s="448"/>
      <c r="DE22" s="279"/>
      <c r="DF22" s="447"/>
      <c r="DG22" s="448"/>
      <c r="DH22" s="448"/>
      <c r="DI22" s="279"/>
      <c r="DJ22" s="537">
        <v>0</v>
      </c>
      <c r="DK22" s="537">
        <v>0</v>
      </c>
      <c r="DL22" s="537">
        <v>1</v>
      </c>
      <c r="DM22" s="506">
        <v>0</v>
      </c>
      <c r="DN22" s="447"/>
      <c r="DO22" s="448"/>
      <c r="DP22" s="448"/>
      <c r="DQ22" s="279"/>
      <c r="DR22" s="447"/>
      <c r="DS22" s="448"/>
      <c r="DT22" s="448"/>
      <c r="DU22" s="279"/>
      <c r="DV22" s="447"/>
      <c r="DW22" s="448"/>
      <c r="DX22" s="448"/>
      <c r="DY22" s="279"/>
    </row>
    <row r="23" spans="2:129" ht="15.75" thickBot="1">
      <c r="B23" s="127">
        <v>15</v>
      </c>
      <c r="C23" s="101">
        <v>41958</v>
      </c>
      <c r="D23" s="82" t="s">
        <v>248</v>
      </c>
      <c r="E23" s="434"/>
      <c r="F23" s="104"/>
      <c r="G23" s="447"/>
      <c r="H23" s="448"/>
      <c r="I23" s="448"/>
      <c r="J23" s="279"/>
      <c r="K23" s="447"/>
      <c r="L23" s="448"/>
      <c r="M23" s="448"/>
      <c r="N23" s="279"/>
      <c r="O23" s="447"/>
      <c r="P23" s="448"/>
      <c r="Q23" s="448"/>
      <c r="R23" s="279"/>
      <c r="S23" s="452"/>
      <c r="T23" s="294"/>
      <c r="U23" s="294"/>
      <c r="V23" s="294"/>
      <c r="W23" s="295"/>
      <c r="X23" s="447"/>
      <c r="Y23" s="448"/>
      <c r="Z23" s="448"/>
      <c r="AA23" s="279"/>
      <c r="AB23" s="537"/>
      <c r="AC23" s="537"/>
      <c r="AD23" s="537"/>
      <c r="AE23" s="506"/>
      <c r="AF23" s="537"/>
      <c r="AG23" s="537"/>
      <c r="AH23" s="537"/>
      <c r="AI23" s="506"/>
      <c r="AJ23" s="447"/>
      <c r="AK23" s="448"/>
      <c r="AL23" s="448"/>
      <c r="AM23" s="279"/>
      <c r="AN23" s="447"/>
      <c r="AO23" s="448"/>
      <c r="AP23" s="448"/>
      <c r="AQ23" s="279"/>
      <c r="AR23" s="447"/>
      <c r="AS23" s="448"/>
      <c r="AT23" s="448"/>
      <c r="AU23" s="279"/>
      <c r="AV23" s="447"/>
      <c r="AW23" s="448"/>
      <c r="AX23" s="448"/>
      <c r="AY23" s="279"/>
      <c r="AZ23" s="447"/>
      <c r="BA23" s="448"/>
      <c r="BB23" s="448"/>
      <c r="BC23" s="279"/>
      <c r="BD23" s="636" t="s">
        <v>225</v>
      </c>
      <c r="BE23" s="637"/>
      <c r="BF23" s="637"/>
      <c r="BG23" s="638"/>
      <c r="BH23" s="64"/>
      <c r="BI23" s="95">
        <v>15</v>
      </c>
      <c r="BJ23" s="101">
        <v>41958</v>
      </c>
      <c r="BK23" s="82" t="s">
        <v>248</v>
      </c>
      <c r="BL23" s="434" t="s">
        <v>249</v>
      </c>
      <c r="BM23" s="104" t="s">
        <v>53</v>
      </c>
      <c r="BN23" s="447"/>
      <c r="BO23" s="448"/>
      <c r="BP23" s="448"/>
      <c r="BQ23" s="279"/>
      <c r="BR23" s="447"/>
      <c r="BS23" s="448"/>
      <c r="BT23" s="448"/>
      <c r="BU23" s="279"/>
      <c r="BV23" s="447"/>
      <c r="BW23" s="448"/>
      <c r="BX23" s="448"/>
      <c r="BY23" s="279"/>
      <c r="BZ23" s="627" t="s">
        <v>224</v>
      </c>
      <c r="CA23" s="628"/>
      <c r="CB23" s="628"/>
      <c r="CC23" s="629"/>
      <c r="CD23" s="447"/>
      <c r="CE23" s="448"/>
      <c r="CF23" s="448"/>
      <c r="CG23" s="279"/>
      <c r="CH23" s="447"/>
      <c r="CI23" s="448"/>
      <c r="CJ23" s="448"/>
      <c r="CK23" s="279"/>
      <c r="CL23" s="655" t="s">
        <v>225</v>
      </c>
      <c r="CM23" s="656"/>
      <c r="CN23" s="656"/>
      <c r="CO23" s="657"/>
      <c r="CP23" s="447"/>
      <c r="CQ23" s="448"/>
      <c r="CR23" s="448"/>
      <c r="CS23" s="279"/>
      <c r="CT23" s="447"/>
      <c r="CU23" s="448"/>
      <c r="CV23" s="448"/>
      <c r="CW23" s="279"/>
      <c r="CX23" s="447"/>
      <c r="CY23" s="448"/>
      <c r="CZ23" s="448"/>
      <c r="DA23" s="279"/>
      <c r="DB23" s="447"/>
      <c r="DC23" s="448"/>
      <c r="DD23" s="448"/>
      <c r="DE23" s="279"/>
      <c r="DF23" s="447"/>
      <c r="DG23" s="448"/>
      <c r="DH23" s="448"/>
      <c r="DI23" s="279"/>
      <c r="DJ23" s="537">
        <v>0</v>
      </c>
      <c r="DK23" s="537">
        <v>1</v>
      </c>
      <c r="DL23" s="537">
        <v>0</v>
      </c>
      <c r="DM23" s="506">
        <v>0</v>
      </c>
      <c r="DN23" s="447"/>
      <c r="DO23" s="448"/>
      <c r="DP23" s="448"/>
      <c r="DQ23" s="279"/>
      <c r="DR23" s="447"/>
      <c r="DS23" s="448"/>
      <c r="DT23" s="448"/>
      <c r="DU23" s="279"/>
      <c r="DV23" s="447"/>
      <c r="DW23" s="448"/>
      <c r="DX23" s="448"/>
      <c r="DY23" s="279"/>
    </row>
    <row r="24" spans="2:129" ht="15.75" thickBot="1">
      <c r="B24" s="127">
        <v>16</v>
      </c>
      <c r="C24" s="101">
        <v>41961</v>
      </c>
      <c r="D24" s="82" t="s">
        <v>250</v>
      </c>
      <c r="E24" s="90"/>
      <c r="F24" s="160"/>
      <c r="G24" s="447"/>
      <c r="H24" s="448"/>
      <c r="I24" s="448"/>
      <c r="J24" s="279"/>
      <c r="K24" s="447"/>
      <c r="L24" s="448"/>
      <c r="M24" s="448"/>
      <c r="N24" s="279"/>
      <c r="O24" s="447"/>
      <c r="P24" s="448"/>
      <c r="Q24" s="448"/>
      <c r="R24" s="279"/>
      <c r="S24" s="188"/>
      <c r="T24" s="473"/>
      <c r="U24" s="473"/>
      <c r="V24" s="473"/>
      <c r="W24" s="474"/>
      <c r="X24" s="447"/>
      <c r="Y24" s="448"/>
      <c r="Z24" s="448"/>
      <c r="AA24" s="279"/>
      <c r="AB24" s="188"/>
      <c r="AC24" s="189"/>
      <c r="AD24" s="189"/>
      <c r="AE24" s="190"/>
      <c r="AF24" s="510"/>
      <c r="AG24" s="511"/>
      <c r="AH24" s="511"/>
      <c r="AI24" s="512"/>
      <c r="AJ24" s="447"/>
      <c r="AK24" s="448"/>
      <c r="AL24" s="448"/>
      <c r="AM24" s="279"/>
      <c r="AN24" s="447"/>
      <c r="AO24" s="448"/>
      <c r="AP24" s="448"/>
      <c r="AQ24" s="279"/>
      <c r="AR24" s="447"/>
      <c r="AS24" s="448"/>
      <c r="AT24" s="448"/>
      <c r="AU24" s="279"/>
      <c r="AV24" s="447"/>
      <c r="AW24" s="448"/>
      <c r="AX24" s="448"/>
      <c r="AY24" s="279"/>
      <c r="AZ24" s="447"/>
      <c r="BA24" s="448"/>
      <c r="BB24" s="448"/>
      <c r="BC24" s="279"/>
      <c r="BD24" s="636" t="s">
        <v>225</v>
      </c>
      <c r="BE24" s="637"/>
      <c r="BF24" s="637"/>
      <c r="BG24" s="638"/>
      <c r="BH24" s="64"/>
      <c r="BI24" s="95">
        <v>16</v>
      </c>
      <c r="BJ24" s="101">
        <v>41961</v>
      </c>
      <c r="BK24" s="82" t="s">
        <v>250</v>
      </c>
      <c r="BL24" s="90" t="s">
        <v>16</v>
      </c>
      <c r="BM24" s="160" t="s">
        <v>251</v>
      </c>
      <c r="BN24" s="447"/>
      <c r="BO24" s="448"/>
      <c r="BP24" s="448"/>
      <c r="BQ24" s="279"/>
      <c r="BR24" s="447"/>
      <c r="BS24" s="448"/>
      <c r="BT24" s="448"/>
      <c r="BU24" s="279"/>
      <c r="BV24" s="447"/>
      <c r="BW24" s="448"/>
      <c r="BX24" s="448"/>
      <c r="BY24" s="279"/>
      <c r="BZ24" s="627" t="s">
        <v>224</v>
      </c>
      <c r="CA24" s="628"/>
      <c r="CB24" s="628"/>
      <c r="CC24" s="629"/>
      <c r="CD24" s="447"/>
      <c r="CE24" s="448"/>
      <c r="CF24" s="448"/>
      <c r="CG24" s="279"/>
      <c r="CH24" s="447"/>
      <c r="CI24" s="448"/>
      <c r="CJ24" s="448"/>
      <c r="CK24" s="279"/>
      <c r="CL24" s="655" t="s">
        <v>225</v>
      </c>
      <c r="CM24" s="656"/>
      <c r="CN24" s="656"/>
      <c r="CO24" s="657"/>
      <c r="CP24" s="447"/>
      <c r="CQ24" s="448"/>
      <c r="CR24" s="448"/>
      <c r="CS24" s="279"/>
      <c r="CT24" s="447"/>
      <c r="CU24" s="448"/>
      <c r="CV24" s="448"/>
      <c r="CW24" s="279"/>
      <c r="CX24" s="447"/>
      <c r="CY24" s="448"/>
      <c r="CZ24" s="448"/>
      <c r="DA24" s="279"/>
      <c r="DB24" s="447"/>
      <c r="DC24" s="448"/>
      <c r="DD24" s="448"/>
      <c r="DE24" s="279"/>
      <c r="DF24" s="447"/>
      <c r="DG24" s="448"/>
      <c r="DH24" s="448"/>
      <c r="DI24" s="279"/>
      <c r="DJ24" s="511">
        <v>0</v>
      </c>
      <c r="DK24" s="511">
        <v>0</v>
      </c>
      <c r="DL24" s="511">
        <v>0</v>
      </c>
      <c r="DM24" s="512">
        <v>2</v>
      </c>
      <c r="DN24" s="447"/>
      <c r="DO24" s="448"/>
      <c r="DP24" s="448"/>
      <c r="DQ24" s="279"/>
      <c r="DR24" s="447"/>
      <c r="DS24" s="448"/>
      <c r="DT24" s="448"/>
      <c r="DU24" s="279"/>
      <c r="DV24" s="447"/>
      <c r="DW24" s="448"/>
      <c r="DX24" s="448"/>
      <c r="DY24" s="279"/>
    </row>
    <row r="25" spans="2:129" ht="15.75" thickBot="1">
      <c r="B25" s="127">
        <v>17</v>
      </c>
      <c r="C25" s="99">
        <v>41964</v>
      </c>
      <c r="D25" s="138" t="s">
        <v>252</v>
      </c>
      <c r="E25" s="139"/>
      <c r="F25" s="178"/>
      <c r="G25" s="447"/>
      <c r="H25" s="448"/>
      <c r="I25" s="448"/>
      <c r="J25" s="279"/>
      <c r="K25" s="447"/>
      <c r="L25" s="448"/>
      <c r="M25" s="448"/>
      <c r="N25" s="279"/>
      <c r="O25" s="447"/>
      <c r="P25" s="448"/>
      <c r="Q25" s="448"/>
      <c r="R25" s="279"/>
      <c r="S25" s="468"/>
      <c r="T25" s="469"/>
      <c r="U25" s="469"/>
      <c r="V25" s="469"/>
      <c r="W25" s="470"/>
      <c r="X25" s="447"/>
      <c r="Y25" s="448"/>
      <c r="Z25" s="448"/>
      <c r="AA25" s="279"/>
      <c r="AB25" s="468"/>
      <c r="AC25" s="469"/>
      <c r="AD25" s="469"/>
      <c r="AE25" s="470"/>
      <c r="AF25" s="435"/>
      <c r="AG25" s="436"/>
      <c r="AH25" s="436"/>
      <c r="AI25" s="524"/>
      <c r="AJ25" s="447"/>
      <c r="AK25" s="448"/>
      <c r="AL25" s="448"/>
      <c r="AM25" s="279"/>
      <c r="AN25" s="447"/>
      <c r="AO25" s="448"/>
      <c r="AP25" s="448"/>
      <c r="AQ25" s="279"/>
      <c r="AR25" s="447"/>
      <c r="AS25" s="448"/>
      <c r="AT25" s="448"/>
      <c r="AU25" s="279"/>
      <c r="AV25" s="447"/>
      <c r="AW25" s="448"/>
      <c r="AX25" s="448"/>
      <c r="AY25" s="279"/>
      <c r="AZ25" s="447"/>
      <c r="BA25" s="448"/>
      <c r="BB25" s="448"/>
      <c r="BC25" s="279"/>
      <c r="BD25" s="636" t="s">
        <v>225</v>
      </c>
      <c r="BE25" s="637"/>
      <c r="BF25" s="637"/>
      <c r="BG25" s="638"/>
      <c r="BH25" s="64"/>
      <c r="BI25" s="95">
        <v>17</v>
      </c>
      <c r="BJ25" s="101">
        <v>41964</v>
      </c>
      <c r="BK25" s="82" t="s">
        <v>252</v>
      </c>
      <c r="BL25" s="434" t="s">
        <v>16</v>
      </c>
      <c r="BM25" s="104" t="s">
        <v>17</v>
      </c>
      <c r="BN25" s="447"/>
      <c r="BO25" s="448"/>
      <c r="BP25" s="448"/>
      <c r="BQ25" s="279"/>
      <c r="BR25" s="447"/>
      <c r="BS25" s="448"/>
      <c r="BT25" s="448"/>
      <c r="BU25" s="279"/>
      <c r="BV25" s="447"/>
      <c r="BW25" s="448"/>
      <c r="BX25" s="448"/>
      <c r="BY25" s="279"/>
      <c r="BZ25" s="627" t="s">
        <v>224</v>
      </c>
      <c r="CA25" s="628"/>
      <c r="CB25" s="628"/>
      <c r="CC25" s="629"/>
      <c r="CD25" s="447"/>
      <c r="CE25" s="448"/>
      <c r="CF25" s="448"/>
      <c r="CG25" s="279"/>
      <c r="CH25" s="447"/>
      <c r="CI25" s="448"/>
      <c r="CJ25" s="448"/>
      <c r="CK25" s="279"/>
      <c r="CL25" s="655" t="s">
        <v>225</v>
      </c>
      <c r="CM25" s="656"/>
      <c r="CN25" s="656"/>
      <c r="CO25" s="657"/>
      <c r="CP25" s="447"/>
      <c r="CQ25" s="448"/>
      <c r="CR25" s="448"/>
      <c r="CS25" s="279"/>
      <c r="CT25" s="447"/>
      <c r="CU25" s="448"/>
      <c r="CV25" s="448"/>
      <c r="CW25" s="279"/>
      <c r="CX25" s="447"/>
      <c r="CY25" s="448"/>
      <c r="CZ25" s="448"/>
      <c r="DA25" s="279"/>
      <c r="DB25" s="447"/>
      <c r="DC25" s="448"/>
      <c r="DD25" s="448"/>
      <c r="DE25" s="279"/>
      <c r="DF25" s="447"/>
      <c r="DG25" s="448"/>
      <c r="DH25" s="448"/>
      <c r="DI25" s="279"/>
      <c r="DJ25" s="537">
        <v>0</v>
      </c>
      <c r="DK25" s="537">
        <v>0</v>
      </c>
      <c r="DL25" s="537">
        <v>1</v>
      </c>
      <c r="DM25" s="506">
        <v>0</v>
      </c>
      <c r="DN25" s="447"/>
      <c r="DO25" s="448"/>
      <c r="DP25" s="448"/>
      <c r="DQ25" s="279"/>
      <c r="DR25" s="447"/>
      <c r="DS25" s="448"/>
      <c r="DT25" s="448"/>
      <c r="DU25" s="279"/>
      <c r="DV25" s="447"/>
      <c r="DW25" s="448"/>
      <c r="DX25" s="448"/>
      <c r="DY25" s="279"/>
    </row>
    <row r="26" spans="2:129" ht="15.75" thickBot="1">
      <c r="B26" s="127">
        <v>18</v>
      </c>
      <c r="C26" s="179">
        <v>41965</v>
      </c>
      <c r="D26" s="82" t="s">
        <v>238</v>
      </c>
      <c r="E26" s="434"/>
      <c r="F26" s="94"/>
      <c r="G26" s="449"/>
      <c r="H26" s="450"/>
      <c r="I26" s="450"/>
      <c r="J26" s="451"/>
      <c r="K26" s="449"/>
      <c r="L26" s="450"/>
      <c r="M26" s="450"/>
      <c r="N26" s="451"/>
      <c r="O26" s="449"/>
      <c r="P26" s="450"/>
      <c r="Q26" s="450"/>
      <c r="R26" s="451"/>
      <c r="S26" s="452"/>
      <c r="T26" s="294"/>
      <c r="U26" s="294"/>
      <c r="V26" s="294"/>
      <c r="W26" s="295"/>
      <c r="X26" s="449"/>
      <c r="Y26" s="450"/>
      <c r="Z26" s="450"/>
      <c r="AA26" s="451"/>
      <c r="AB26" s="452"/>
      <c r="AC26" s="294"/>
      <c r="AD26" s="294"/>
      <c r="AE26" s="295"/>
      <c r="AF26" s="536"/>
      <c r="AG26" s="537"/>
      <c r="AH26" s="537"/>
      <c r="AI26" s="506"/>
      <c r="AJ26" s="449"/>
      <c r="AK26" s="450"/>
      <c r="AL26" s="450"/>
      <c r="AM26" s="451"/>
      <c r="AN26" s="449"/>
      <c r="AO26" s="450"/>
      <c r="AP26" s="450"/>
      <c r="AQ26" s="451"/>
      <c r="AR26" s="449"/>
      <c r="AS26" s="450"/>
      <c r="AT26" s="450"/>
      <c r="AU26" s="451"/>
      <c r="AV26" s="449"/>
      <c r="AW26" s="450"/>
      <c r="AX26" s="450"/>
      <c r="AY26" s="451"/>
      <c r="AZ26" s="449"/>
      <c r="BA26" s="450"/>
      <c r="BB26" s="450"/>
      <c r="BC26" s="451"/>
      <c r="BD26" s="636" t="s">
        <v>225</v>
      </c>
      <c r="BE26" s="637"/>
      <c r="BF26" s="637"/>
      <c r="BG26" s="638"/>
      <c r="BH26" s="64"/>
      <c r="BI26" s="95">
        <v>18</v>
      </c>
      <c r="BJ26" s="101">
        <v>41965</v>
      </c>
      <c r="BK26" s="82" t="s">
        <v>238</v>
      </c>
      <c r="BL26" s="434" t="s">
        <v>16</v>
      </c>
      <c r="BM26" s="104" t="s">
        <v>253</v>
      </c>
      <c r="BN26" s="449"/>
      <c r="BO26" s="450"/>
      <c r="BP26" s="450"/>
      <c r="BQ26" s="451"/>
      <c r="BR26" s="449"/>
      <c r="BS26" s="450"/>
      <c r="BT26" s="450"/>
      <c r="BU26" s="451"/>
      <c r="BV26" s="449"/>
      <c r="BW26" s="450"/>
      <c r="BX26" s="450"/>
      <c r="BY26" s="451"/>
      <c r="BZ26" s="627" t="s">
        <v>224</v>
      </c>
      <c r="CA26" s="628"/>
      <c r="CB26" s="628"/>
      <c r="CC26" s="629"/>
      <c r="CD26" s="449"/>
      <c r="CE26" s="450"/>
      <c r="CF26" s="450"/>
      <c r="CG26" s="451"/>
      <c r="CH26" s="449"/>
      <c r="CI26" s="450"/>
      <c r="CJ26" s="450"/>
      <c r="CK26" s="451"/>
      <c r="CL26" s="655" t="s">
        <v>225</v>
      </c>
      <c r="CM26" s="656"/>
      <c r="CN26" s="656"/>
      <c r="CO26" s="657"/>
      <c r="CP26" s="449"/>
      <c r="CQ26" s="450"/>
      <c r="CR26" s="450"/>
      <c r="CS26" s="451"/>
      <c r="CT26" s="449"/>
      <c r="CU26" s="450"/>
      <c r="CV26" s="450"/>
      <c r="CW26" s="451"/>
      <c r="CX26" s="449"/>
      <c r="CY26" s="450"/>
      <c r="CZ26" s="450"/>
      <c r="DA26" s="451"/>
      <c r="DB26" s="449"/>
      <c r="DC26" s="450"/>
      <c r="DD26" s="450"/>
      <c r="DE26" s="451"/>
      <c r="DF26" s="449"/>
      <c r="DG26" s="450"/>
      <c r="DH26" s="450"/>
      <c r="DI26" s="451"/>
      <c r="DJ26" s="537">
        <v>0</v>
      </c>
      <c r="DK26" s="537">
        <v>1</v>
      </c>
      <c r="DL26" s="537">
        <v>1</v>
      </c>
      <c r="DM26" s="506">
        <v>0</v>
      </c>
      <c r="DN26" s="449"/>
      <c r="DO26" s="450"/>
      <c r="DP26" s="450"/>
      <c r="DQ26" s="451"/>
      <c r="DR26" s="449"/>
      <c r="DS26" s="450"/>
      <c r="DT26" s="450"/>
      <c r="DU26" s="451"/>
      <c r="DV26" s="449"/>
      <c r="DW26" s="450"/>
      <c r="DX26" s="450"/>
      <c r="DY26" s="451"/>
    </row>
    <row r="27" spans="2:129" ht="15.75" thickBot="1">
      <c r="B27" s="127">
        <v>19</v>
      </c>
      <c r="C27" s="101">
        <v>41969</v>
      </c>
      <c r="D27" s="82" t="s">
        <v>254</v>
      </c>
      <c r="E27" s="434"/>
      <c r="F27" s="104"/>
      <c r="G27" s="449"/>
      <c r="H27" s="450"/>
      <c r="I27" s="450"/>
      <c r="J27" s="451"/>
      <c r="K27" s="449"/>
      <c r="L27" s="450"/>
      <c r="M27" s="450"/>
      <c r="N27" s="451"/>
      <c r="O27" s="449"/>
      <c r="P27" s="450"/>
      <c r="Q27" s="450"/>
      <c r="R27" s="451"/>
      <c r="S27" s="452"/>
      <c r="T27" s="294"/>
      <c r="U27" s="294"/>
      <c r="V27" s="294"/>
      <c r="W27" s="295"/>
      <c r="X27" s="449"/>
      <c r="Y27" s="450"/>
      <c r="Z27" s="450"/>
      <c r="AA27" s="451"/>
      <c r="AB27" s="452"/>
      <c r="AC27" s="294"/>
      <c r="AD27" s="294"/>
      <c r="AE27" s="295"/>
      <c r="AF27" s="536"/>
      <c r="AG27" s="537"/>
      <c r="AH27" s="537"/>
      <c r="AI27" s="506"/>
      <c r="AJ27" s="449"/>
      <c r="AK27" s="450"/>
      <c r="AL27" s="450"/>
      <c r="AM27" s="451"/>
      <c r="AN27" s="449"/>
      <c r="AO27" s="450"/>
      <c r="AP27" s="450"/>
      <c r="AQ27" s="451"/>
      <c r="AR27" s="449"/>
      <c r="AS27" s="450"/>
      <c r="AT27" s="450"/>
      <c r="AU27" s="451"/>
      <c r="AV27" s="449"/>
      <c r="AW27" s="450"/>
      <c r="AX27" s="450"/>
      <c r="AY27" s="451"/>
      <c r="AZ27" s="449"/>
      <c r="BA27" s="450"/>
      <c r="BB27" s="450"/>
      <c r="BC27" s="451"/>
      <c r="BD27" s="636" t="s">
        <v>225</v>
      </c>
      <c r="BE27" s="637"/>
      <c r="BF27" s="637"/>
      <c r="BG27" s="638"/>
      <c r="BH27" s="64"/>
      <c r="BI27" s="95">
        <v>19</v>
      </c>
      <c r="BJ27" s="101">
        <v>41969</v>
      </c>
      <c r="BK27" s="82" t="s">
        <v>254</v>
      </c>
      <c r="BL27" s="434" t="s">
        <v>16</v>
      </c>
      <c r="BM27" s="104" t="s">
        <v>53</v>
      </c>
      <c r="BN27" s="449"/>
      <c r="BO27" s="450"/>
      <c r="BP27" s="450"/>
      <c r="BQ27" s="451"/>
      <c r="BR27" s="449"/>
      <c r="BS27" s="450"/>
      <c r="BT27" s="450"/>
      <c r="BU27" s="451"/>
      <c r="BV27" s="449"/>
      <c r="BW27" s="450"/>
      <c r="BX27" s="450"/>
      <c r="BY27" s="451"/>
      <c r="BZ27" s="627" t="s">
        <v>224</v>
      </c>
      <c r="CA27" s="628"/>
      <c r="CB27" s="628"/>
      <c r="CC27" s="629"/>
      <c r="CD27" s="449"/>
      <c r="CE27" s="450"/>
      <c r="CF27" s="450"/>
      <c r="CG27" s="451"/>
      <c r="CH27" s="449"/>
      <c r="CI27" s="450"/>
      <c r="CJ27" s="450"/>
      <c r="CK27" s="451"/>
      <c r="CL27" s="655" t="s">
        <v>225</v>
      </c>
      <c r="CM27" s="656"/>
      <c r="CN27" s="656"/>
      <c r="CO27" s="657"/>
      <c r="CP27" s="449"/>
      <c r="CQ27" s="450"/>
      <c r="CR27" s="450"/>
      <c r="CS27" s="451"/>
      <c r="CT27" s="449"/>
      <c r="CU27" s="450"/>
      <c r="CV27" s="450"/>
      <c r="CW27" s="451"/>
      <c r="CX27" s="449"/>
      <c r="CY27" s="450"/>
      <c r="CZ27" s="450"/>
      <c r="DA27" s="451"/>
      <c r="DB27" s="449"/>
      <c r="DC27" s="450"/>
      <c r="DD27" s="450"/>
      <c r="DE27" s="451"/>
      <c r="DF27" s="449"/>
      <c r="DG27" s="450"/>
      <c r="DH27" s="450"/>
      <c r="DI27" s="451"/>
      <c r="DJ27" s="537">
        <v>0</v>
      </c>
      <c r="DK27" s="537">
        <v>0</v>
      </c>
      <c r="DL27" s="537">
        <v>1</v>
      </c>
      <c r="DM27" s="506">
        <v>0</v>
      </c>
      <c r="DN27" s="449"/>
      <c r="DO27" s="450"/>
      <c r="DP27" s="450"/>
      <c r="DQ27" s="451"/>
      <c r="DR27" s="449"/>
      <c r="DS27" s="450"/>
      <c r="DT27" s="450"/>
      <c r="DU27" s="451"/>
      <c r="DV27" s="449"/>
      <c r="DW27" s="450"/>
      <c r="DX27" s="450"/>
      <c r="DY27" s="451"/>
    </row>
    <row r="28" spans="2:129" ht="15.75" thickBot="1">
      <c r="B28" s="157">
        <v>20</v>
      </c>
      <c r="C28" s="101">
        <v>41971</v>
      </c>
      <c r="D28" s="87" t="s">
        <v>234</v>
      </c>
      <c r="E28" s="434"/>
      <c r="F28" s="94"/>
      <c r="G28" s="449"/>
      <c r="H28" s="450"/>
      <c r="I28" s="450"/>
      <c r="J28" s="451"/>
      <c r="K28" s="449"/>
      <c r="L28" s="450"/>
      <c r="M28" s="450"/>
      <c r="N28" s="451"/>
      <c r="O28" s="449"/>
      <c r="P28" s="450"/>
      <c r="Q28" s="450"/>
      <c r="R28" s="451"/>
      <c r="S28" s="452"/>
      <c r="T28" s="294"/>
      <c r="U28" s="294"/>
      <c r="V28" s="294"/>
      <c r="W28" s="295"/>
      <c r="X28" s="449"/>
      <c r="Y28" s="450"/>
      <c r="Z28" s="450"/>
      <c r="AA28" s="451"/>
      <c r="AB28" s="536"/>
      <c r="AC28" s="537"/>
      <c r="AD28" s="537"/>
      <c r="AE28" s="506"/>
      <c r="AF28" s="536"/>
      <c r="AG28" s="537"/>
      <c r="AH28" s="537"/>
      <c r="AI28" s="506"/>
      <c r="AJ28" s="449"/>
      <c r="AK28" s="450"/>
      <c r="AL28" s="450"/>
      <c r="AM28" s="451"/>
      <c r="AN28" s="449"/>
      <c r="AO28" s="450"/>
      <c r="AP28" s="450"/>
      <c r="AQ28" s="451"/>
      <c r="AR28" s="449"/>
      <c r="AS28" s="450"/>
      <c r="AT28" s="450"/>
      <c r="AU28" s="451"/>
      <c r="AV28" s="449"/>
      <c r="AW28" s="450"/>
      <c r="AX28" s="450"/>
      <c r="AY28" s="451"/>
      <c r="AZ28" s="449"/>
      <c r="BA28" s="450"/>
      <c r="BB28" s="450"/>
      <c r="BC28" s="451"/>
      <c r="BD28" s="636" t="s">
        <v>225</v>
      </c>
      <c r="BE28" s="637"/>
      <c r="BF28" s="637"/>
      <c r="BG28" s="638"/>
      <c r="BH28" s="10"/>
      <c r="BI28" s="95">
        <v>20</v>
      </c>
      <c r="BJ28" s="101">
        <v>41971</v>
      </c>
      <c r="BK28" s="82" t="s">
        <v>234</v>
      </c>
      <c r="BL28" s="434" t="s">
        <v>58</v>
      </c>
      <c r="BM28" s="104" t="s">
        <v>253</v>
      </c>
      <c r="BN28" s="449"/>
      <c r="BO28" s="450"/>
      <c r="BP28" s="450"/>
      <c r="BQ28" s="451"/>
      <c r="BR28" s="449"/>
      <c r="BS28" s="450"/>
      <c r="BT28" s="450"/>
      <c r="BU28" s="451"/>
      <c r="BV28" s="449"/>
      <c r="BW28" s="450"/>
      <c r="BX28" s="450"/>
      <c r="BY28" s="451"/>
      <c r="BZ28" s="627" t="s">
        <v>224</v>
      </c>
      <c r="CA28" s="628"/>
      <c r="CB28" s="628"/>
      <c r="CC28" s="629"/>
      <c r="CD28" s="449"/>
      <c r="CE28" s="450"/>
      <c r="CF28" s="450"/>
      <c r="CG28" s="451"/>
      <c r="CH28" s="449"/>
      <c r="CI28" s="450"/>
      <c r="CJ28" s="450"/>
      <c r="CK28" s="451"/>
      <c r="CL28" s="655" t="s">
        <v>225</v>
      </c>
      <c r="CM28" s="656"/>
      <c r="CN28" s="656"/>
      <c r="CO28" s="657"/>
      <c r="CP28" s="449"/>
      <c r="CQ28" s="450"/>
      <c r="CR28" s="450"/>
      <c r="CS28" s="451"/>
      <c r="CT28" s="449"/>
      <c r="CU28" s="450"/>
      <c r="CV28" s="450"/>
      <c r="CW28" s="451"/>
      <c r="CX28" s="449"/>
      <c r="CY28" s="450"/>
      <c r="CZ28" s="450"/>
      <c r="DA28" s="451"/>
      <c r="DB28" s="449"/>
      <c r="DC28" s="450"/>
      <c r="DD28" s="450"/>
      <c r="DE28" s="451"/>
      <c r="DF28" s="449"/>
      <c r="DG28" s="450"/>
      <c r="DH28" s="450"/>
      <c r="DI28" s="451"/>
      <c r="DJ28" s="537">
        <v>0</v>
      </c>
      <c r="DK28" s="537">
        <v>0</v>
      </c>
      <c r="DL28" s="537">
        <v>-1</v>
      </c>
      <c r="DM28" s="506">
        <v>0</v>
      </c>
      <c r="DN28" s="449"/>
      <c r="DO28" s="450"/>
      <c r="DP28" s="450"/>
      <c r="DQ28" s="451"/>
      <c r="DR28" s="449"/>
      <c r="DS28" s="450"/>
      <c r="DT28" s="450"/>
      <c r="DU28" s="451"/>
      <c r="DV28" s="449"/>
      <c r="DW28" s="450"/>
      <c r="DX28" s="450"/>
      <c r="DY28" s="451"/>
    </row>
    <row r="29" spans="2:129" ht="15.75" thickBot="1">
      <c r="B29" s="127">
        <v>21</v>
      </c>
      <c r="C29" s="101">
        <v>41972</v>
      </c>
      <c r="D29" s="87" t="s">
        <v>255</v>
      </c>
      <c r="E29" s="115"/>
      <c r="F29" s="104"/>
      <c r="G29" s="537"/>
      <c r="H29" s="537"/>
      <c r="I29" s="537"/>
      <c r="J29" s="506"/>
      <c r="K29" s="537"/>
      <c r="L29" s="537"/>
      <c r="M29" s="537"/>
      <c r="N29" s="506"/>
      <c r="O29" s="537"/>
      <c r="P29" s="537"/>
      <c r="Q29" s="537"/>
      <c r="R29" s="506"/>
      <c r="S29" s="452"/>
      <c r="T29" s="294"/>
      <c r="U29" s="294"/>
      <c r="V29" s="294"/>
      <c r="W29" s="295"/>
      <c r="X29" s="537"/>
      <c r="Y29" s="537"/>
      <c r="Z29" s="537"/>
      <c r="AA29" s="506"/>
      <c r="AB29" s="536"/>
      <c r="AC29" s="537"/>
      <c r="AD29" s="537"/>
      <c r="AE29" s="506"/>
      <c r="AF29" s="536"/>
      <c r="AG29" s="537"/>
      <c r="AH29" s="537"/>
      <c r="AI29" s="506"/>
      <c r="AJ29" s="537"/>
      <c r="AK29" s="537"/>
      <c r="AL29" s="537"/>
      <c r="AM29" s="506"/>
      <c r="AN29" s="537"/>
      <c r="AO29" s="537"/>
      <c r="AP29" s="537"/>
      <c r="AQ29" s="506"/>
      <c r="AR29" s="537"/>
      <c r="AS29" s="537"/>
      <c r="AT29" s="537"/>
      <c r="AU29" s="506"/>
      <c r="AV29" s="537"/>
      <c r="AW29" s="537"/>
      <c r="AX29" s="537"/>
      <c r="AY29" s="506"/>
      <c r="AZ29" s="537"/>
      <c r="BA29" s="537"/>
      <c r="BB29" s="537"/>
      <c r="BC29" s="506"/>
      <c r="BD29" s="636" t="s">
        <v>225</v>
      </c>
      <c r="BE29" s="637"/>
      <c r="BF29" s="637"/>
      <c r="BG29" s="638"/>
      <c r="BH29" s="64"/>
      <c r="BI29" s="95">
        <v>21</v>
      </c>
      <c r="BJ29" s="180">
        <v>41972</v>
      </c>
      <c r="BK29" s="181" t="s">
        <v>255</v>
      </c>
      <c r="BL29" s="115" t="s">
        <v>58</v>
      </c>
      <c r="BM29" s="149" t="s">
        <v>223</v>
      </c>
      <c r="BN29" s="537"/>
      <c r="BO29" s="537"/>
      <c r="BP29" s="537"/>
      <c r="BQ29" s="506"/>
      <c r="BR29" s="537"/>
      <c r="BS29" s="537"/>
      <c r="BT29" s="537"/>
      <c r="BU29" s="506"/>
      <c r="BV29" s="537"/>
      <c r="BW29" s="537"/>
      <c r="BX29" s="537"/>
      <c r="BY29" s="506"/>
      <c r="BZ29" s="627" t="s">
        <v>224</v>
      </c>
      <c r="CA29" s="628"/>
      <c r="CB29" s="628"/>
      <c r="CC29" s="629"/>
      <c r="CD29" s="537"/>
      <c r="CE29" s="537"/>
      <c r="CF29" s="537"/>
      <c r="CG29" s="506"/>
      <c r="CH29" s="537"/>
      <c r="CI29" s="537"/>
      <c r="CJ29" s="537"/>
      <c r="CK29" s="506"/>
      <c r="CL29" s="655" t="s">
        <v>225</v>
      </c>
      <c r="CM29" s="656"/>
      <c r="CN29" s="656"/>
      <c r="CO29" s="657"/>
      <c r="CP29" s="537"/>
      <c r="CQ29" s="537"/>
      <c r="CR29" s="537"/>
      <c r="CS29" s="506"/>
      <c r="CT29" s="537"/>
      <c r="CU29" s="537"/>
      <c r="CV29" s="537"/>
      <c r="CW29" s="506"/>
      <c r="CX29" s="537"/>
      <c r="CY29" s="537"/>
      <c r="CZ29" s="537"/>
      <c r="DA29" s="506"/>
      <c r="DB29" s="537"/>
      <c r="DC29" s="537"/>
      <c r="DD29" s="537"/>
      <c r="DE29" s="506"/>
      <c r="DF29" s="537"/>
      <c r="DG29" s="537"/>
      <c r="DH29" s="537"/>
      <c r="DI29" s="506"/>
      <c r="DJ29" s="150">
        <v>0</v>
      </c>
      <c r="DK29" s="150">
        <v>0</v>
      </c>
      <c r="DL29" s="150">
        <v>-1</v>
      </c>
      <c r="DM29" s="515">
        <v>0</v>
      </c>
      <c r="DN29" s="537"/>
      <c r="DO29" s="537"/>
      <c r="DP29" s="537"/>
      <c r="DQ29" s="506"/>
      <c r="DR29" s="537"/>
      <c r="DS29" s="537"/>
      <c r="DT29" s="537"/>
      <c r="DU29" s="506"/>
      <c r="DV29" s="537"/>
      <c r="DW29" s="537"/>
      <c r="DX29" s="537"/>
      <c r="DY29" s="506"/>
    </row>
    <row r="30" spans="2:129" ht="15.75" thickBot="1">
      <c r="B30" s="127">
        <v>22</v>
      </c>
      <c r="C30" s="101">
        <v>41975</v>
      </c>
      <c r="D30" s="87" t="s">
        <v>256</v>
      </c>
      <c r="E30" s="164"/>
      <c r="F30" s="182"/>
      <c r="G30" s="520"/>
      <c r="H30" s="520"/>
      <c r="I30" s="520"/>
      <c r="J30" s="521"/>
      <c r="K30" s="520"/>
      <c r="L30" s="520"/>
      <c r="M30" s="520"/>
      <c r="N30" s="521"/>
      <c r="O30" s="520"/>
      <c r="P30" s="520"/>
      <c r="Q30" s="520"/>
      <c r="R30" s="521"/>
      <c r="S30" s="520"/>
      <c r="T30" s="520"/>
      <c r="U30" s="520"/>
      <c r="V30" s="520"/>
      <c r="W30" s="521"/>
      <c r="X30" s="520"/>
      <c r="Y30" s="520"/>
      <c r="Z30" s="520"/>
      <c r="AA30" s="521"/>
      <c r="AB30" s="188"/>
      <c r="AC30" s="189"/>
      <c r="AD30" s="189"/>
      <c r="AE30" s="190"/>
      <c r="AF30" s="520"/>
      <c r="AG30" s="520"/>
      <c r="AH30" s="520"/>
      <c r="AI30" s="521"/>
      <c r="AJ30" s="520"/>
      <c r="AK30" s="520"/>
      <c r="AL30" s="520"/>
      <c r="AM30" s="521"/>
      <c r="AN30" s="520"/>
      <c r="AO30" s="520"/>
      <c r="AP30" s="520"/>
      <c r="AQ30" s="521"/>
      <c r="AR30" s="520"/>
      <c r="AS30" s="520"/>
      <c r="AT30" s="520"/>
      <c r="AU30" s="521"/>
      <c r="AV30" s="520"/>
      <c r="AW30" s="520"/>
      <c r="AX30" s="520"/>
      <c r="AY30" s="521"/>
      <c r="AZ30" s="520"/>
      <c r="BA30" s="520"/>
      <c r="BB30" s="520"/>
      <c r="BC30" s="521"/>
      <c r="BD30" s="636" t="s">
        <v>225</v>
      </c>
      <c r="BE30" s="637"/>
      <c r="BF30" s="637"/>
      <c r="BG30" s="638"/>
      <c r="BH30" s="64"/>
      <c r="BI30" s="95">
        <v>22</v>
      </c>
      <c r="BJ30" s="125">
        <v>41975</v>
      </c>
      <c r="BK30" s="116" t="s">
        <v>256</v>
      </c>
      <c r="BL30" s="164" t="s">
        <v>58</v>
      </c>
      <c r="BM30" s="182" t="s">
        <v>257</v>
      </c>
      <c r="BN30" s="520"/>
      <c r="BO30" s="520"/>
      <c r="BP30" s="520"/>
      <c r="BQ30" s="521"/>
      <c r="BR30" s="520"/>
      <c r="BS30" s="520"/>
      <c r="BT30" s="520"/>
      <c r="BU30" s="521"/>
      <c r="BV30" s="520"/>
      <c r="BW30" s="520"/>
      <c r="BX30" s="520"/>
      <c r="BY30" s="521"/>
      <c r="BZ30" s="627" t="s">
        <v>224</v>
      </c>
      <c r="CA30" s="628"/>
      <c r="CB30" s="628"/>
      <c r="CC30" s="629"/>
      <c r="CD30" s="520"/>
      <c r="CE30" s="520"/>
      <c r="CF30" s="520"/>
      <c r="CG30" s="521"/>
      <c r="CH30" s="520"/>
      <c r="CI30" s="520"/>
      <c r="CJ30" s="520"/>
      <c r="CK30" s="521"/>
      <c r="CL30" s="655" t="s">
        <v>225</v>
      </c>
      <c r="CM30" s="656"/>
      <c r="CN30" s="656"/>
      <c r="CO30" s="657"/>
      <c r="CP30" s="520"/>
      <c r="CQ30" s="520"/>
      <c r="CR30" s="520"/>
      <c r="CS30" s="521"/>
      <c r="CT30" s="520"/>
      <c r="CU30" s="520"/>
      <c r="CV30" s="520"/>
      <c r="CW30" s="521"/>
      <c r="CX30" s="520"/>
      <c r="CY30" s="520"/>
      <c r="CZ30" s="520"/>
      <c r="DA30" s="521"/>
      <c r="DB30" s="520"/>
      <c r="DC30" s="520"/>
      <c r="DD30" s="520"/>
      <c r="DE30" s="521"/>
      <c r="DF30" s="520"/>
      <c r="DG30" s="520"/>
      <c r="DH30" s="520"/>
      <c r="DI30" s="521"/>
      <c r="DJ30" s="520">
        <v>0</v>
      </c>
      <c r="DK30" s="520">
        <v>0</v>
      </c>
      <c r="DL30" s="520">
        <v>-2</v>
      </c>
      <c r="DM30" s="521">
        <v>0</v>
      </c>
      <c r="DN30" s="520"/>
      <c r="DO30" s="520"/>
      <c r="DP30" s="520"/>
      <c r="DQ30" s="521"/>
      <c r="DR30" s="520"/>
      <c r="DS30" s="520"/>
      <c r="DT30" s="520"/>
      <c r="DU30" s="521"/>
      <c r="DV30" s="520"/>
      <c r="DW30" s="520"/>
      <c r="DX30" s="520"/>
      <c r="DY30" s="521"/>
    </row>
    <row r="31" spans="2:129" ht="15.75" thickBot="1">
      <c r="B31" s="127">
        <v>23</v>
      </c>
      <c r="C31" s="101">
        <v>41978</v>
      </c>
      <c r="D31" s="87" t="s">
        <v>258</v>
      </c>
      <c r="E31" s="90"/>
      <c r="F31" s="183"/>
      <c r="G31" s="511"/>
      <c r="H31" s="511"/>
      <c r="I31" s="511"/>
      <c r="J31" s="512"/>
      <c r="K31" s="511"/>
      <c r="L31" s="511"/>
      <c r="M31" s="511"/>
      <c r="N31" s="512"/>
      <c r="O31" s="511"/>
      <c r="P31" s="511"/>
      <c r="Q31" s="511"/>
      <c r="R31" s="512"/>
      <c r="S31" s="511"/>
      <c r="T31" s="511"/>
      <c r="U31" s="511"/>
      <c r="V31" s="511"/>
      <c r="W31" s="512"/>
      <c r="X31" s="511"/>
      <c r="Y31" s="511"/>
      <c r="Z31" s="511"/>
      <c r="AA31" s="512"/>
      <c r="AB31" s="188"/>
      <c r="AC31" s="189"/>
      <c r="AD31" s="189"/>
      <c r="AE31" s="190"/>
      <c r="AF31" s="511"/>
      <c r="AG31" s="511"/>
      <c r="AH31" s="511"/>
      <c r="AI31" s="512"/>
      <c r="AJ31" s="511"/>
      <c r="AK31" s="511"/>
      <c r="AL31" s="511"/>
      <c r="AM31" s="512"/>
      <c r="AN31" s="511"/>
      <c r="AO31" s="511"/>
      <c r="AP31" s="511"/>
      <c r="AQ31" s="512"/>
      <c r="AR31" s="511"/>
      <c r="AS31" s="511"/>
      <c r="AT31" s="511"/>
      <c r="AU31" s="512"/>
      <c r="AV31" s="511"/>
      <c r="AW31" s="511"/>
      <c r="AX31" s="511"/>
      <c r="AY31" s="512"/>
      <c r="AZ31" s="511"/>
      <c r="BA31" s="511"/>
      <c r="BB31" s="511"/>
      <c r="BC31" s="512"/>
      <c r="BD31" s="636" t="s">
        <v>225</v>
      </c>
      <c r="BE31" s="637"/>
      <c r="BF31" s="637"/>
      <c r="BG31" s="638"/>
      <c r="BH31" s="64"/>
      <c r="BI31" s="95">
        <v>23</v>
      </c>
      <c r="BJ31" s="101">
        <v>41978</v>
      </c>
      <c r="BK31" s="82" t="s">
        <v>258</v>
      </c>
      <c r="BL31" s="90" t="s">
        <v>16</v>
      </c>
      <c r="BM31" s="183" t="s">
        <v>53</v>
      </c>
      <c r="BN31" s="511"/>
      <c r="BO31" s="511"/>
      <c r="BP31" s="511"/>
      <c r="BQ31" s="512"/>
      <c r="BR31" s="511"/>
      <c r="BS31" s="511"/>
      <c r="BT31" s="511"/>
      <c r="BU31" s="512"/>
      <c r="BV31" s="511"/>
      <c r="BW31" s="511"/>
      <c r="BX31" s="511"/>
      <c r="BY31" s="512"/>
      <c r="BZ31" s="627" t="s">
        <v>224</v>
      </c>
      <c r="CA31" s="628"/>
      <c r="CB31" s="628"/>
      <c r="CC31" s="629"/>
      <c r="CD31" s="511"/>
      <c r="CE31" s="511"/>
      <c r="CF31" s="511"/>
      <c r="CG31" s="512"/>
      <c r="CH31" s="511"/>
      <c r="CI31" s="511"/>
      <c r="CJ31" s="511"/>
      <c r="CK31" s="512"/>
      <c r="CL31" s="655" t="s">
        <v>225</v>
      </c>
      <c r="CM31" s="656"/>
      <c r="CN31" s="656"/>
      <c r="CO31" s="657"/>
      <c r="CP31" s="511"/>
      <c r="CQ31" s="511"/>
      <c r="CR31" s="511"/>
      <c r="CS31" s="512"/>
      <c r="CT31" s="511"/>
      <c r="CU31" s="511"/>
      <c r="CV31" s="511"/>
      <c r="CW31" s="512"/>
      <c r="CX31" s="511"/>
      <c r="CY31" s="511"/>
      <c r="CZ31" s="511"/>
      <c r="DA31" s="512"/>
      <c r="DB31" s="511"/>
      <c r="DC31" s="511"/>
      <c r="DD31" s="511"/>
      <c r="DE31" s="512"/>
      <c r="DF31" s="511"/>
      <c r="DG31" s="511"/>
      <c r="DH31" s="511"/>
      <c r="DI31" s="512"/>
      <c r="DJ31" s="511">
        <v>0</v>
      </c>
      <c r="DK31" s="511">
        <v>1</v>
      </c>
      <c r="DL31" s="511">
        <v>1</v>
      </c>
      <c r="DM31" s="512">
        <v>0</v>
      </c>
      <c r="DN31" s="511"/>
      <c r="DO31" s="511"/>
      <c r="DP31" s="511"/>
      <c r="DQ31" s="512"/>
      <c r="DR31" s="511"/>
      <c r="DS31" s="511"/>
      <c r="DT31" s="511"/>
      <c r="DU31" s="512"/>
      <c r="DV31" s="511"/>
      <c r="DW31" s="511"/>
      <c r="DX31" s="511"/>
      <c r="DY31" s="512"/>
    </row>
    <row r="32" spans="2:129" ht="15.75" thickBot="1">
      <c r="B32" s="127">
        <v>24</v>
      </c>
      <c r="C32" s="101">
        <v>41979</v>
      </c>
      <c r="D32" s="87" t="s">
        <v>259</v>
      </c>
      <c r="E32" s="434"/>
      <c r="F32" s="104"/>
      <c r="G32" s="537"/>
      <c r="H32" s="537"/>
      <c r="I32" s="537"/>
      <c r="J32" s="506"/>
      <c r="K32" s="537"/>
      <c r="L32" s="537"/>
      <c r="M32" s="537"/>
      <c r="N32" s="506"/>
      <c r="O32" s="537"/>
      <c r="P32" s="537"/>
      <c r="Q32" s="537"/>
      <c r="R32" s="506"/>
      <c r="S32" s="537"/>
      <c r="T32" s="537"/>
      <c r="U32" s="537"/>
      <c r="V32" s="537"/>
      <c r="W32" s="506"/>
      <c r="X32" s="537"/>
      <c r="Y32" s="537"/>
      <c r="Z32" s="537"/>
      <c r="AA32" s="506"/>
      <c r="AB32" s="471"/>
      <c r="AC32" s="454"/>
      <c r="AD32" s="454"/>
      <c r="AE32" s="455"/>
      <c r="AF32" s="536"/>
      <c r="AG32" s="537"/>
      <c r="AH32" s="537"/>
      <c r="AI32" s="506"/>
      <c r="AJ32" s="537"/>
      <c r="AK32" s="537"/>
      <c r="AL32" s="537"/>
      <c r="AM32" s="506"/>
      <c r="AN32" s="537"/>
      <c r="AO32" s="537"/>
      <c r="AP32" s="537"/>
      <c r="AQ32" s="506"/>
      <c r="AR32" s="537"/>
      <c r="AS32" s="537"/>
      <c r="AT32" s="537"/>
      <c r="AU32" s="506"/>
      <c r="AV32" s="537"/>
      <c r="AW32" s="537"/>
      <c r="AX32" s="537"/>
      <c r="AY32" s="506"/>
      <c r="AZ32" s="537"/>
      <c r="BA32" s="537"/>
      <c r="BB32" s="537"/>
      <c r="BC32" s="506"/>
      <c r="BD32" s="636" t="s">
        <v>225</v>
      </c>
      <c r="BE32" s="637"/>
      <c r="BF32" s="637"/>
      <c r="BG32" s="638"/>
      <c r="BH32" s="64"/>
      <c r="BI32" s="95">
        <v>24</v>
      </c>
      <c r="BJ32" s="125">
        <v>41979</v>
      </c>
      <c r="BK32" s="314" t="s">
        <v>259</v>
      </c>
      <c r="BL32" s="90" t="s">
        <v>16</v>
      </c>
      <c r="BM32" s="187" t="s">
        <v>257</v>
      </c>
      <c r="BN32" s="537"/>
      <c r="BO32" s="537"/>
      <c r="BP32" s="537"/>
      <c r="BQ32" s="506"/>
      <c r="BR32" s="537"/>
      <c r="BS32" s="537"/>
      <c r="BT32" s="537"/>
      <c r="BU32" s="506"/>
      <c r="BV32" s="537"/>
      <c r="BW32" s="537"/>
      <c r="BX32" s="537"/>
      <c r="BY32" s="506"/>
      <c r="BZ32" s="627" t="s">
        <v>224</v>
      </c>
      <c r="CA32" s="628"/>
      <c r="CB32" s="628"/>
      <c r="CC32" s="629"/>
      <c r="CD32" s="537"/>
      <c r="CE32" s="537"/>
      <c r="CF32" s="537"/>
      <c r="CG32" s="506"/>
      <c r="CH32" s="537"/>
      <c r="CI32" s="537"/>
      <c r="CJ32" s="537"/>
      <c r="CK32" s="506"/>
      <c r="CL32" s="655" t="s">
        <v>225</v>
      </c>
      <c r="CM32" s="656"/>
      <c r="CN32" s="656"/>
      <c r="CO32" s="657"/>
      <c r="CP32" s="537"/>
      <c r="CQ32" s="537"/>
      <c r="CR32" s="537"/>
      <c r="CS32" s="506"/>
      <c r="CT32" s="537"/>
      <c r="CU32" s="537"/>
      <c r="CV32" s="537"/>
      <c r="CW32" s="506"/>
      <c r="CX32" s="537"/>
      <c r="CY32" s="537"/>
      <c r="CZ32" s="537"/>
      <c r="DA32" s="506"/>
      <c r="DB32" s="537"/>
      <c r="DC32" s="537"/>
      <c r="DD32" s="537"/>
      <c r="DE32" s="506"/>
      <c r="DF32" s="537"/>
      <c r="DG32" s="537"/>
      <c r="DH32" s="537"/>
      <c r="DI32" s="506"/>
      <c r="DJ32" s="537">
        <v>0</v>
      </c>
      <c r="DK32" s="537">
        <v>0</v>
      </c>
      <c r="DL32" s="537">
        <v>1</v>
      </c>
      <c r="DM32" s="186">
        <v>2</v>
      </c>
      <c r="DN32" s="537"/>
      <c r="DO32" s="537"/>
      <c r="DP32" s="537"/>
      <c r="DQ32" s="506"/>
      <c r="DR32" s="537"/>
      <c r="DS32" s="537"/>
      <c r="DT32" s="537"/>
      <c r="DU32" s="506"/>
      <c r="DV32" s="537"/>
      <c r="DW32" s="537"/>
      <c r="DX32" s="537"/>
      <c r="DY32" s="506"/>
    </row>
    <row r="33" spans="2:131" ht="15.75" thickBot="1">
      <c r="B33" s="127">
        <v>25</v>
      </c>
      <c r="C33" s="123">
        <v>41980</v>
      </c>
      <c r="D33" s="124" t="s">
        <v>260</v>
      </c>
      <c r="E33" s="90"/>
      <c r="F33" s="160"/>
      <c r="G33" s="511"/>
      <c r="H33" s="511"/>
      <c r="I33" s="511"/>
      <c r="J33" s="512"/>
      <c r="K33" s="511"/>
      <c r="L33" s="511"/>
      <c r="M33" s="511"/>
      <c r="N33" s="512"/>
      <c r="O33" s="511"/>
      <c r="P33" s="511"/>
      <c r="Q33" s="511"/>
      <c r="R33" s="512"/>
      <c r="S33" s="188"/>
      <c r="T33" s="189"/>
      <c r="U33" s="189"/>
      <c r="V33" s="189"/>
      <c r="W33" s="190"/>
      <c r="X33" s="511"/>
      <c r="Y33" s="511"/>
      <c r="Z33" s="511"/>
      <c r="AA33" s="512"/>
      <c r="AB33" s="511"/>
      <c r="AC33" s="511"/>
      <c r="AD33" s="511"/>
      <c r="AE33" s="512"/>
      <c r="AF33" s="511"/>
      <c r="AG33" s="511"/>
      <c r="AH33" s="511"/>
      <c r="AI33" s="512"/>
      <c r="AJ33" s="511"/>
      <c r="AK33" s="511"/>
      <c r="AL33" s="511"/>
      <c r="AM33" s="512"/>
      <c r="AN33" s="511"/>
      <c r="AO33" s="511"/>
      <c r="AP33" s="511"/>
      <c r="AQ33" s="512"/>
      <c r="AR33" s="511"/>
      <c r="AS33" s="511"/>
      <c r="AT33" s="511"/>
      <c r="AU33" s="512"/>
      <c r="AV33" s="511"/>
      <c r="AW33" s="511"/>
      <c r="AX33" s="511"/>
      <c r="AY33" s="512"/>
      <c r="AZ33" s="511"/>
      <c r="BA33" s="511"/>
      <c r="BB33" s="511"/>
      <c r="BC33" s="512"/>
      <c r="BD33" s="636" t="s">
        <v>225</v>
      </c>
      <c r="BE33" s="637"/>
      <c r="BF33" s="637"/>
      <c r="BG33" s="638"/>
      <c r="BH33" s="64"/>
      <c r="BI33" s="95">
        <v>25</v>
      </c>
      <c r="BJ33" s="125">
        <v>41980</v>
      </c>
      <c r="BK33" s="314" t="s">
        <v>260</v>
      </c>
      <c r="BL33" s="90" t="s">
        <v>16</v>
      </c>
      <c r="BM33" s="160" t="s">
        <v>63</v>
      </c>
      <c r="BN33" s="511"/>
      <c r="BO33" s="511"/>
      <c r="BP33" s="511"/>
      <c r="BQ33" s="512"/>
      <c r="BR33" s="511"/>
      <c r="BS33" s="511"/>
      <c r="BT33" s="511"/>
      <c r="BU33" s="512"/>
      <c r="BV33" s="511"/>
      <c r="BW33" s="511"/>
      <c r="BX33" s="511"/>
      <c r="BY33" s="512"/>
      <c r="BZ33" s="627" t="s">
        <v>224</v>
      </c>
      <c r="CA33" s="628"/>
      <c r="CB33" s="628"/>
      <c r="CC33" s="629"/>
      <c r="CD33" s="511"/>
      <c r="CE33" s="511"/>
      <c r="CF33" s="511"/>
      <c r="CG33" s="512"/>
      <c r="CH33" s="511"/>
      <c r="CI33" s="511"/>
      <c r="CJ33" s="511"/>
      <c r="CK33" s="512"/>
      <c r="CL33" s="618" t="s">
        <v>225</v>
      </c>
      <c r="CM33" s="619"/>
      <c r="CN33" s="619"/>
      <c r="CO33" s="620"/>
      <c r="CP33" s="511"/>
      <c r="CQ33" s="511"/>
      <c r="CR33" s="511"/>
      <c r="CS33" s="512"/>
      <c r="CT33" s="511"/>
      <c r="CU33" s="511"/>
      <c r="CV33" s="511"/>
      <c r="CW33" s="512"/>
      <c r="CX33" s="511"/>
      <c r="CY33" s="511"/>
      <c r="CZ33" s="511"/>
      <c r="DA33" s="512"/>
      <c r="DB33" s="511"/>
      <c r="DC33" s="511"/>
      <c r="DD33" s="511"/>
      <c r="DE33" s="512"/>
      <c r="DF33" s="511"/>
      <c r="DG33" s="511"/>
      <c r="DH33" s="511"/>
      <c r="DI33" s="512"/>
      <c r="DJ33" s="511">
        <v>0</v>
      </c>
      <c r="DK33" s="511">
        <v>0</v>
      </c>
      <c r="DL33" s="511">
        <v>0</v>
      </c>
      <c r="DM33" s="512">
        <v>4</v>
      </c>
      <c r="DN33" s="511"/>
      <c r="DO33" s="511"/>
      <c r="DP33" s="511"/>
      <c r="DQ33" s="512"/>
      <c r="DR33" s="511"/>
      <c r="DS33" s="511"/>
      <c r="DT33" s="511"/>
      <c r="DU33" s="512"/>
      <c r="DV33" s="511"/>
      <c r="DW33" s="511"/>
      <c r="DX33" s="511"/>
      <c r="DY33" s="512"/>
      <c r="DZ33" s="66"/>
    </row>
    <row r="34" spans="2:131" ht="15.75" thickBot="1">
      <c r="B34" s="127">
        <v>26</v>
      </c>
      <c r="C34" s="101">
        <v>41983</v>
      </c>
      <c r="D34" s="87" t="s">
        <v>256</v>
      </c>
      <c r="E34" s="90"/>
      <c r="F34" s="187"/>
      <c r="G34" s="511"/>
      <c r="H34" s="511"/>
      <c r="I34" s="511"/>
      <c r="J34" s="512"/>
      <c r="K34" s="511"/>
      <c r="L34" s="511"/>
      <c r="M34" s="511"/>
      <c r="N34" s="512"/>
      <c r="O34" s="511"/>
      <c r="P34" s="511"/>
      <c r="Q34" s="511"/>
      <c r="R34" s="512"/>
      <c r="S34" s="188"/>
      <c r="T34" s="189"/>
      <c r="U34" s="189"/>
      <c r="V34" s="189"/>
      <c r="W34" s="190"/>
      <c r="X34" s="511"/>
      <c r="Y34" s="511"/>
      <c r="Z34" s="511"/>
      <c r="AA34" s="512"/>
      <c r="AB34" s="188"/>
      <c r="AC34" s="189"/>
      <c r="AD34" s="189"/>
      <c r="AE34" s="190"/>
      <c r="AF34" s="511"/>
      <c r="AG34" s="511"/>
      <c r="AH34" s="511"/>
      <c r="AI34" s="512"/>
      <c r="AJ34" s="511"/>
      <c r="AK34" s="511"/>
      <c r="AL34" s="511"/>
      <c r="AM34" s="512"/>
      <c r="AN34" s="511"/>
      <c r="AO34" s="511"/>
      <c r="AP34" s="511"/>
      <c r="AQ34" s="512"/>
      <c r="AR34" s="511"/>
      <c r="AS34" s="511"/>
      <c r="AT34" s="511"/>
      <c r="AU34" s="512"/>
      <c r="AV34" s="511"/>
      <c r="AW34" s="511"/>
      <c r="AX34" s="511"/>
      <c r="AY34" s="512"/>
      <c r="AZ34" s="511"/>
      <c r="BA34" s="511"/>
      <c r="BB34" s="511"/>
      <c r="BC34" s="512"/>
      <c r="BD34" s="636" t="s">
        <v>225</v>
      </c>
      <c r="BE34" s="637"/>
      <c r="BF34" s="637"/>
      <c r="BG34" s="638"/>
      <c r="BH34" s="560"/>
      <c r="BI34" s="95">
        <v>26</v>
      </c>
      <c r="BJ34" s="123">
        <v>41983</v>
      </c>
      <c r="BK34" s="116" t="s">
        <v>256</v>
      </c>
      <c r="BL34" s="164" t="s">
        <v>16</v>
      </c>
      <c r="BM34" s="191" t="s">
        <v>53</v>
      </c>
      <c r="BN34" s="511"/>
      <c r="BO34" s="511"/>
      <c r="BP34" s="511"/>
      <c r="BQ34" s="512"/>
      <c r="BR34" s="511"/>
      <c r="BS34" s="511"/>
      <c r="BT34" s="511"/>
      <c r="BU34" s="512"/>
      <c r="BV34" s="511"/>
      <c r="BW34" s="511"/>
      <c r="BX34" s="511"/>
      <c r="BY34" s="512"/>
      <c r="BZ34" s="627" t="s">
        <v>224</v>
      </c>
      <c r="CA34" s="628"/>
      <c r="CB34" s="628"/>
      <c r="CC34" s="629"/>
      <c r="CD34" s="511"/>
      <c r="CE34" s="511"/>
      <c r="CF34" s="511"/>
      <c r="CG34" s="512"/>
      <c r="CH34" s="511"/>
      <c r="CI34" s="511"/>
      <c r="CJ34" s="511"/>
      <c r="CK34" s="512"/>
      <c r="CL34" s="655" t="s">
        <v>225</v>
      </c>
      <c r="CM34" s="656"/>
      <c r="CN34" s="656"/>
      <c r="CO34" s="657"/>
      <c r="CP34" s="511"/>
      <c r="CQ34" s="511"/>
      <c r="CR34" s="511"/>
      <c r="CS34" s="512"/>
      <c r="CT34" s="511"/>
      <c r="CU34" s="511"/>
      <c r="CV34" s="511"/>
      <c r="CW34" s="512"/>
      <c r="CX34" s="511"/>
      <c r="CY34" s="511"/>
      <c r="CZ34" s="511"/>
      <c r="DA34" s="512"/>
      <c r="DB34" s="511"/>
      <c r="DC34" s="511"/>
      <c r="DD34" s="511"/>
      <c r="DE34" s="512"/>
      <c r="DF34" s="511"/>
      <c r="DG34" s="511"/>
      <c r="DH34" s="511"/>
      <c r="DI34" s="512"/>
      <c r="DJ34" s="520">
        <v>0</v>
      </c>
      <c r="DK34" s="520">
        <v>1</v>
      </c>
      <c r="DL34" s="520">
        <v>2</v>
      </c>
      <c r="DM34" s="521">
        <v>0</v>
      </c>
      <c r="DN34" s="511"/>
      <c r="DO34" s="511"/>
      <c r="DP34" s="511"/>
      <c r="DQ34" s="512"/>
      <c r="DR34" s="511"/>
      <c r="DS34" s="511"/>
      <c r="DT34" s="511"/>
      <c r="DU34" s="512"/>
      <c r="DV34" s="511"/>
      <c r="DW34" s="511"/>
      <c r="DX34" s="511"/>
      <c r="DY34" s="512"/>
    </row>
    <row r="35" spans="2:131" ht="15.75" thickBot="1">
      <c r="B35" s="127">
        <v>27</v>
      </c>
      <c r="C35" s="101">
        <v>41985</v>
      </c>
      <c r="D35" s="87" t="s">
        <v>261</v>
      </c>
      <c r="E35" s="90"/>
      <c r="F35" s="183"/>
      <c r="G35" s="152"/>
      <c r="H35" s="152"/>
      <c r="I35" s="152"/>
      <c r="J35" s="512"/>
      <c r="K35" s="152"/>
      <c r="L35" s="152"/>
      <c r="M35" s="152"/>
      <c r="N35" s="512"/>
      <c r="O35" s="152"/>
      <c r="P35" s="152"/>
      <c r="Q35" s="152"/>
      <c r="R35" s="512"/>
      <c r="S35" s="152"/>
      <c r="T35" s="152"/>
      <c r="U35" s="152"/>
      <c r="V35" s="152"/>
      <c r="W35" s="512"/>
      <c r="X35" s="152"/>
      <c r="Y35" s="152"/>
      <c r="Z35" s="152"/>
      <c r="AA35" s="512"/>
      <c r="AB35" s="188"/>
      <c r="AC35" s="189"/>
      <c r="AD35" s="189"/>
      <c r="AE35" s="190"/>
      <c r="AF35" s="152"/>
      <c r="AG35" s="152"/>
      <c r="AH35" s="152"/>
      <c r="AI35" s="512"/>
      <c r="AJ35" s="152"/>
      <c r="AK35" s="152"/>
      <c r="AL35" s="152"/>
      <c r="AM35" s="512"/>
      <c r="AN35" s="152"/>
      <c r="AO35" s="152"/>
      <c r="AP35" s="152"/>
      <c r="AQ35" s="512"/>
      <c r="AR35" s="152"/>
      <c r="AS35" s="152"/>
      <c r="AT35" s="152"/>
      <c r="AU35" s="512"/>
      <c r="AV35" s="152"/>
      <c r="AW35" s="152"/>
      <c r="AX35" s="152"/>
      <c r="AY35" s="512"/>
      <c r="AZ35" s="152"/>
      <c r="BA35" s="152"/>
      <c r="BB35" s="152"/>
      <c r="BC35" s="512"/>
      <c r="BD35" s="510">
        <v>0</v>
      </c>
      <c r="BE35" s="511">
        <v>1</v>
      </c>
      <c r="BF35" s="511">
        <v>2</v>
      </c>
      <c r="BG35" s="512">
        <v>0</v>
      </c>
      <c r="BH35" s="64"/>
      <c r="BI35" s="95">
        <v>27</v>
      </c>
      <c r="BJ35" s="101">
        <v>41985</v>
      </c>
      <c r="BK35" s="87" t="s">
        <v>261</v>
      </c>
      <c r="BL35" s="434" t="s">
        <v>16</v>
      </c>
      <c r="BM35" s="94" t="s">
        <v>246</v>
      </c>
      <c r="BN35" s="152"/>
      <c r="BO35" s="152"/>
      <c r="BP35" s="152"/>
      <c r="BQ35" s="512"/>
      <c r="BR35" s="152"/>
      <c r="BS35" s="152"/>
      <c r="BT35" s="152"/>
      <c r="BU35" s="512"/>
      <c r="BV35" s="152"/>
      <c r="BW35" s="152"/>
      <c r="BX35" s="152"/>
      <c r="BY35" s="512"/>
      <c r="BZ35" s="627" t="s">
        <v>224</v>
      </c>
      <c r="CA35" s="628"/>
      <c r="CB35" s="628"/>
      <c r="CC35" s="629"/>
      <c r="CD35" s="152"/>
      <c r="CE35" s="152"/>
      <c r="CF35" s="152"/>
      <c r="CG35" s="512"/>
      <c r="CH35" s="152"/>
      <c r="CI35" s="152"/>
      <c r="CJ35" s="152"/>
      <c r="CK35" s="512"/>
      <c r="CL35" s="655" t="s">
        <v>225</v>
      </c>
      <c r="CM35" s="656"/>
      <c r="CN35" s="656"/>
      <c r="CO35" s="657"/>
      <c r="CP35" s="152"/>
      <c r="CQ35" s="152"/>
      <c r="CR35" s="152"/>
      <c r="CS35" s="512"/>
      <c r="CT35" s="152"/>
      <c r="CU35" s="152"/>
      <c r="CV35" s="152"/>
      <c r="CW35" s="512"/>
      <c r="CX35" s="152"/>
      <c r="CY35" s="152"/>
      <c r="CZ35" s="152"/>
      <c r="DA35" s="512"/>
      <c r="DB35" s="152"/>
      <c r="DC35" s="152"/>
      <c r="DD35" s="152"/>
      <c r="DE35" s="512"/>
      <c r="DF35" s="152"/>
      <c r="DG35" s="152"/>
      <c r="DH35" s="152"/>
      <c r="DI35" s="512"/>
      <c r="DJ35" s="636" t="s">
        <v>225</v>
      </c>
      <c r="DK35" s="637"/>
      <c r="DL35" s="637"/>
      <c r="DM35" s="638"/>
      <c r="DN35" s="152"/>
      <c r="DO35" s="152"/>
      <c r="DP35" s="152"/>
      <c r="DQ35" s="512"/>
      <c r="DR35" s="152"/>
      <c r="DS35" s="152"/>
      <c r="DT35" s="152"/>
      <c r="DU35" s="512"/>
      <c r="DV35" s="152"/>
      <c r="DW35" s="152"/>
      <c r="DX35" s="152"/>
      <c r="DY35" s="512"/>
    </row>
    <row r="36" spans="2:131" ht="15.75" thickBot="1">
      <c r="B36" s="127">
        <v>28</v>
      </c>
      <c r="C36" s="123">
        <v>41987</v>
      </c>
      <c r="D36" s="124" t="s">
        <v>262</v>
      </c>
      <c r="E36" s="90"/>
      <c r="F36" s="183"/>
      <c r="G36" s="188"/>
      <c r="H36" s="189"/>
      <c r="I36" s="189"/>
      <c r="J36" s="190"/>
      <c r="K36" s="188"/>
      <c r="L36" s="189"/>
      <c r="M36" s="189"/>
      <c r="N36" s="190"/>
      <c r="O36" s="188"/>
      <c r="P36" s="189"/>
      <c r="Q36" s="189"/>
      <c r="R36" s="190"/>
      <c r="S36" s="511"/>
      <c r="T36" s="511"/>
      <c r="U36" s="511"/>
      <c r="V36" s="511"/>
      <c r="W36" s="512"/>
      <c r="X36" s="188"/>
      <c r="Y36" s="189"/>
      <c r="Z36" s="189"/>
      <c r="AA36" s="190"/>
      <c r="AB36" s="511"/>
      <c r="AC36" s="511"/>
      <c r="AD36" s="511"/>
      <c r="AE36" s="512"/>
      <c r="AF36" s="511"/>
      <c r="AG36" s="511"/>
      <c r="AH36" s="511"/>
      <c r="AI36" s="512"/>
      <c r="AJ36" s="188"/>
      <c r="AK36" s="189"/>
      <c r="AL36" s="189"/>
      <c r="AM36" s="190"/>
      <c r="AN36" s="188"/>
      <c r="AO36" s="189"/>
      <c r="AP36" s="189"/>
      <c r="AQ36" s="190"/>
      <c r="AR36" s="188"/>
      <c r="AS36" s="189"/>
      <c r="AT36" s="189"/>
      <c r="AU36" s="190"/>
      <c r="AV36" s="188"/>
      <c r="AW36" s="189"/>
      <c r="AX36" s="189"/>
      <c r="AY36" s="190"/>
      <c r="AZ36" s="188"/>
      <c r="BA36" s="189"/>
      <c r="BB36" s="189"/>
      <c r="BC36" s="190"/>
      <c r="BD36" s="511">
        <v>0</v>
      </c>
      <c r="BE36" s="511">
        <v>0</v>
      </c>
      <c r="BF36" s="511">
        <v>-1</v>
      </c>
      <c r="BG36" s="512">
        <v>0</v>
      </c>
      <c r="BH36" s="64"/>
      <c r="BI36" s="95">
        <v>28</v>
      </c>
      <c r="BJ36" s="101">
        <v>41987</v>
      </c>
      <c r="BK36" s="314" t="s">
        <v>262</v>
      </c>
      <c r="BL36" s="90" t="s">
        <v>16</v>
      </c>
      <c r="BM36" s="187" t="s">
        <v>253</v>
      </c>
      <c r="BN36" s="188"/>
      <c r="BO36" s="189"/>
      <c r="BP36" s="189"/>
      <c r="BQ36" s="190"/>
      <c r="BR36" s="188"/>
      <c r="BS36" s="189"/>
      <c r="BT36" s="189"/>
      <c r="BU36" s="190"/>
      <c r="BV36" s="188"/>
      <c r="BW36" s="189"/>
      <c r="BX36" s="189"/>
      <c r="BY36" s="190"/>
      <c r="BZ36" s="627" t="s">
        <v>224</v>
      </c>
      <c r="CA36" s="628"/>
      <c r="CB36" s="628"/>
      <c r="CC36" s="629"/>
      <c r="CD36" s="188"/>
      <c r="CE36" s="189"/>
      <c r="CF36" s="189"/>
      <c r="CG36" s="190"/>
      <c r="CH36" s="188"/>
      <c r="CI36" s="189"/>
      <c r="CJ36" s="189"/>
      <c r="CK36" s="190"/>
      <c r="CL36" s="655" t="s">
        <v>225</v>
      </c>
      <c r="CM36" s="656"/>
      <c r="CN36" s="656"/>
      <c r="CO36" s="657"/>
      <c r="CP36" s="188"/>
      <c r="CQ36" s="189"/>
      <c r="CR36" s="189"/>
      <c r="CS36" s="190"/>
      <c r="CT36" s="188"/>
      <c r="CU36" s="189"/>
      <c r="CV36" s="189"/>
      <c r="CW36" s="190"/>
      <c r="CX36" s="188"/>
      <c r="CY36" s="189"/>
      <c r="CZ36" s="189"/>
      <c r="DA36" s="190"/>
      <c r="DB36" s="188"/>
      <c r="DC36" s="189"/>
      <c r="DD36" s="189"/>
      <c r="DE36" s="190"/>
      <c r="DF36" s="188"/>
      <c r="DG36" s="189"/>
      <c r="DH36" s="189"/>
      <c r="DI36" s="190"/>
      <c r="DJ36" s="636" t="s">
        <v>225</v>
      </c>
      <c r="DK36" s="637"/>
      <c r="DL36" s="637"/>
      <c r="DM36" s="638"/>
      <c r="DN36" s="188"/>
      <c r="DO36" s="189"/>
      <c r="DP36" s="189"/>
      <c r="DQ36" s="190"/>
      <c r="DR36" s="188"/>
      <c r="DS36" s="189"/>
      <c r="DT36" s="189"/>
      <c r="DU36" s="190"/>
      <c r="DV36" s="188"/>
      <c r="DW36" s="189"/>
      <c r="DX36" s="189"/>
      <c r="DY36" s="190"/>
      <c r="DZ36" s="199"/>
      <c r="EA36" s="199"/>
    </row>
    <row r="37" spans="2:131" ht="15.75" thickBot="1">
      <c r="B37" s="127">
        <v>29</v>
      </c>
      <c r="C37" s="101">
        <v>41990</v>
      </c>
      <c r="D37" s="87" t="s">
        <v>263</v>
      </c>
      <c r="E37" s="90"/>
      <c r="F37" s="187"/>
      <c r="G37" s="188"/>
      <c r="H37" s="189"/>
      <c r="I37" s="189"/>
      <c r="J37" s="190"/>
      <c r="K37" s="188"/>
      <c r="L37" s="189"/>
      <c r="M37" s="189"/>
      <c r="N37" s="190"/>
      <c r="O37" s="188"/>
      <c r="P37" s="189"/>
      <c r="Q37" s="189"/>
      <c r="R37" s="190"/>
      <c r="S37" s="188"/>
      <c r="T37" s="189"/>
      <c r="U37" s="189"/>
      <c r="V37" s="189"/>
      <c r="W37" s="190"/>
      <c r="X37" s="188"/>
      <c r="Y37" s="189"/>
      <c r="Z37" s="189"/>
      <c r="AA37" s="190"/>
      <c r="AB37" s="511"/>
      <c r="AC37" s="511"/>
      <c r="AD37" s="511"/>
      <c r="AE37" s="512"/>
      <c r="AF37" s="511"/>
      <c r="AG37" s="511"/>
      <c r="AH37" s="511"/>
      <c r="AI37" s="512"/>
      <c r="AJ37" s="188"/>
      <c r="AK37" s="189"/>
      <c r="AL37" s="189"/>
      <c r="AM37" s="190"/>
      <c r="AN37" s="188"/>
      <c r="AO37" s="189"/>
      <c r="AP37" s="189"/>
      <c r="AQ37" s="190"/>
      <c r="AR37" s="188"/>
      <c r="AS37" s="189"/>
      <c r="AT37" s="189"/>
      <c r="AU37" s="190"/>
      <c r="AV37" s="188"/>
      <c r="AW37" s="189"/>
      <c r="AX37" s="189"/>
      <c r="AY37" s="190"/>
      <c r="AZ37" s="188"/>
      <c r="BA37" s="189"/>
      <c r="BB37" s="189"/>
      <c r="BC37" s="190"/>
      <c r="BD37" s="511">
        <v>0</v>
      </c>
      <c r="BE37" s="511">
        <v>0</v>
      </c>
      <c r="BF37" s="511">
        <v>-1</v>
      </c>
      <c r="BG37" s="512">
        <v>7</v>
      </c>
      <c r="BH37" s="64"/>
      <c r="BI37" s="95">
        <v>29</v>
      </c>
      <c r="BJ37" s="125">
        <v>41990</v>
      </c>
      <c r="BK37" s="124" t="s">
        <v>263</v>
      </c>
      <c r="BL37" s="90" t="s">
        <v>16</v>
      </c>
      <c r="BM37" s="187" t="s">
        <v>17</v>
      </c>
      <c r="BN37" s="188"/>
      <c r="BO37" s="189"/>
      <c r="BP37" s="189"/>
      <c r="BQ37" s="190"/>
      <c r="BR37" s="188"/>
      <c r="BS37" s="189"/>
      <c r="BT37" s="189"/>
      <c r="BU37" s="190"/>
      <c r="BV37" s="188"/>
      <c r="BW37" s="189"/>
      <c r="BX37" s="189"/>
      <c r="BY37" s="190"/>
      <c r="BZ37" s="627" t="s">
        <v>224</v>
      </c>
      <c r="CA37" s="628"/>
      <c r="CB37" s="628"/>
      <c r="CC37" s="629"/>
      <c r="CD37" s="188"/>
      <c r="CE37" s="189"/>
      <c r="CF37" s="189"/>
      <c r="CG37" s="190"/>
      <c r="CH37" s="188"/>
      <c r="CI37" s="189"/>
      <c r="CJ37" s="189"/>
      <c r="CK37" s="190"/>
      <c r="CL37" s="655" t="s">
        <v>225</v>
      </c>
      <c r="CM37" s="656"/>
      <c r="CN37" s="656"/>
      <c r="CO37" s="657"/>
      <c r="CP37" s="188"/>
      <c r="CQ37" s="189"/>
      <c r="CR37" s="189"/>
      <c r="CS37" s="190"/>
      <c r="CT37" s="188"/>
      <c r="CU37" s="189"/>
      <c r="CV37" s="189"/>
      <c r="CW37" s="190"/>
      <c r="CX37" s="188"/>
      <c r="CY37" s="189"/>
      <c r="CZ37" s="189"/>
      <c r="DA37" s="190"/>
      <c r="DB37" s="188"/>
      <c r="DC37" s="189"/>
      <c r="DD37" s="189"/>
      <c r="DE37" s="190"/>
      <c r="DF37" s="188"/>
      <c r="DG37" s="189"/>
      <c r="DH37" s="189"/>
      <c r="DI37" s="190"/>
      <c r="DJ37" s="636" t="s">
        <v>225</v>
      </c>
      <c r="DK37" s="637"/>
      <c r="DL37" s="637"/>
      <c r="DM37" s="638"/>
      <c r="DN37" s="188"/>
      <c r="DO37" s="189"/>
      <c r="DP37" s="189"/>
      <c r="DQ37" s="190"/>
      <c r="DR37" s="188"/>
      <c r="DS37" s="189"/>
      <c r="DT37" s="189"/>
      <c r="DU37" s="190"/>
      <c r="DV37" s="188"/>
      <c r="DW37" s="189"/>
      <c r="DX37" s="189"/>
      <c r="DY37" s="190"/>
    </row>
    <row r="38" spans="2:131" ht="15.75" thickBot="1">
      <c r="B38" s="127">
        <v>30</v>
      </c>
      <c r="C38" s="123">
        <v>41992</v>
      </c>
      <c r="D38" s="124" t="s">
        <v>236</v>
      </c>
      <c r="E38" s="434"/>
      <c r="F38" s="94"/>
      <c r="G38" s="188"/>
      <c r="H38" s="189"/>
      <c r="I38" s="189"/>
      <c r="J38" s="190"/>
      <c r="K38" s="188"/>
      <c r="L38" s="189"/>
      <c r="M38" s="189"/>
      <c r="N38" s="190"/>
      <c r="O38" s="188"/>
      <c r="P38" s="189"/>
      <c r="Q38" s="189"/>
      <c r="R38" s="190"/>
      <c r="S38" s="452"/>
      <c r="T38" s="294"/>
      <c r="U38" s="294"/>
      <c r="V38" s="294"/>
      <c r="W38" s="295"/>
      <c r="X38" s="188"/>
      <c r="Y38" s="189"/>
      <c r="Z38" s="189"/>
      <c r="AA38" s="190"/>
      <c r="AB38" s="537"/>
      <c r="AC38" s="537"/>
      <c r="AD38" s="537"/>
      <c r="AE38" s="506"/>
      <c r="AF38" s="537"/>
      <c r="AG38" s="537"/>
      <c r="AH38" s="537"/>
      <c r="AI38" s="506"/>
      <c r="AJ38" s="188"/>
      <c r="AK38" s="189"/>
      <c r="AL38" s="189"/>
      <c r="AM38" s="190"/>
      <c r="AN38" s="188"/>
      <c r="AO38" s="189"/>
      <c r="AP38" s="189"/>
      <c r="AQ38" s="190"/>
      <c r="AR38" s="188"/>
      <c r="AS38" s="189"/>
      <c r="AT38" s="189"/>
      <c r="AU38" s="190"/>
      <c r="AV38" s="188"/>
      <c r="AW38" s="189"/>
      <c r="AX38" s="189"/>
      <c r="AY38" s="190"/>
      <c r="AZ38" s="188"/>
      <c r="BA38" s="189"/>
      <c r="BB38" s="189"/>
      <c r="BC38" s="190"/>
      <c r="BD38" s="537">
        <v>0</v>
      </c>
      <c r="BE38" s="537">
        <v>1</v>
      </c>
      <c r="BF38" s="537">
        <v>0</v>
      </c>
      <c r="BG38" s="506">
        <v>0</v>
      </c>
      <c r="BH38" s="64"/>
      <c r="BI38" s="95">
        <v>30</v>
      </c>
      <c r="BJ38" s="125">
        <v>41992</v>
      </c>
      <c r="BK38" s="87" t="s">
        <v>236</v>
      </c>
      <c r="BL38" s="434" t="s">
        <v>83</v>
      </c>
      <c r="BM38" s="104" t="s">
        <v>264</v>
      </c>
      <c r="BN38" s="188"/>
      <c r="BO38" s="189"/>
      <c r="BP38" s="189"/>
      <c r="BQ38" s="190"/>
      <c r="BR38" s="188"/>
      <c r="BS38" s="189"/>
      <c r="BT38" s="189"/>
      <c r="BU38" s="190"/>
      <c r="BV38" s="188"/>
      <c r="BW38" s="189"/>
      <c r="BX38" s="189"/>
      <c r="BY38" s="190"/>
      <c r="BZ38" s="627" t="s">
        <v>224</v>
      </c>
      <c r="CA38" s="628"/>
      <c r="CB38" s="628"/>
      <c r="CC38" s="629"/>
      <c r="CD38" s="188"/>
      <c r="CE38" s="189"/>
      <c r="CF38" s="189"/>
      <c r="CG38" s="190"/>
      <c r="CH38" s="188"/>
      <c r="CI38" s="189"/>
      <c r="CJ38" s="189"/>
      <c r="CK38" s="190"/>
      <c r="CL38" s="655" t="s">
        <v>225</v>
      </c>
      <c r="CM38" s="656"/>
      <c r="CN38" s="656"/>
      <c r="CO38" s="657"/>
      <c r="CP38" s="188"/>
      <c r="CQ38" s="189"/>
      <c r="CR38" s="189"/>
      <c r="CS38" s="190"/>
      <c r="CT38" s="188"/>
      <c r="CU38" s="189"/>
      <c r="CV38" s="189"/>
      <c r="CW38" s="190"/>
      <c r="CX38" s="188"/>
      <c r="CY38" s="189"/>
      <c r="CZ38" s="189"/>
      <c r="DA38" s="190"/>
      <c r="DB38" s="188"/>
      <c r="DC38" s="189"/>
      <c r="DD38" s="189"/>
      <c r="DE38" s="190"/>
      <c r="DF38" s="188"/>
      <c r="DG38" s="189"/>
      <c r="DH38" s="189"/>
      <c r="DI38" s="190"/>
      <c r="DJ38" s="636" t="s">
        <v>225</v>
      </c>
      <c r="DK38" s="637"/>
      <c r="DL38" s="637"/>
      <c r="DM38" s="638"/>
      <c r="DN38" s="188"/>
      <c r="DO38" s="189"/>
      <c r="DP38" s="189"/>
      <c r="DQ38" s="190"/>
      <c r="DR38" s="188"/>
      <c r="DS38" s="189"/>
      <c r="DT38" s="189"/>
      <c r="DU38" s="190"/>
      <c r="DV38" s="188"/>
      <c r="DW38" s="189"/>
      <c r="DX38" s="189"/>
      <c r="DY38" s="190"/>
      <c r="DZ38" s="196"/>
    </row>
    <row r="39" spans="2:131" ht="15.75" thickBot="1">
      <c r="B39" s="127">
        <v>31</v>
      </c>
      <c r="C39" s="99">
        <v>41993</v>
      </c>
      <c r="D39" s="313" t="s">
        <v>242</v>
      </c>
      <c r="E39" s="506"/>
      <c r="F39" s="104"/>
      <c r="G39" s="452"/>
      <c r="H39" s="294"/>
      <c r="I39" s="294"/>
      <c r="J39" s="295"/>
      <c r="K39" s="452"/>
      <c r="L39" s="294"/>
      <c r="M39" s="294"/>
      <c r="N39" s="295"/>
      <c r="O39" s="452"/>
      <c r="P39" s="294"/>
      <c r="Q39" s="294"/>
      <c r="R39" s="295"/>
      <c r="S39" s="537"/>
      <c r="T39" s="537"/>
      <c r="U39" s="537"/>
      <c r="V39" s="537"/>
      <c r="W39" s="506"/>
      <c r="X39" s="452"/>
      <c r="Y39" s="294"/>
      <c r="Z39" s="294"/>
      <c r="AA39" s="295"/>
      <c r="AB39" s="536"/>
      <c r="AC39" s="537"/>
      <c r="AD39" s="537"/>
      <c r="AE39" s="506"/>
      <c r="AF39" s="537"/>
      <c r="AG39" s="537"/>
      <c r="AH39" s="537"/>
      <c r="AI39" s="506"/>
      <c r="AJ39" s="452"/>
      <c r="AK39" s="294"/>
      <c r="AL39" s="294"/>
      <c r="AM39" s="295"/>
      <c r="AN39" s="452"/>
      <c r="AO39" s="294"/>
      <c r="AP39" s="294"/>
      <c r="AQ39" s="295"/>
      <c r="AR39" s="452"/>
      <c r="AS39" s="294"/>
      <c r="AT39" s="294"/>
      <c r="AU39" s="295"/>
      <c r="AV39" s="452"/>
      <c r="AW39" s="294"/>
      <c r="AX39" s="294"/>
      <c r="AY39" s="295"/>
      <c r="AZ39" s="452"/>
      <c r="BA39" s="294"/>
      <c r="BB39" s="294"/>
      <c r="BC39" s="295"/>
      <c r="BD39" s="505">
        <v>0</v>
      </c>
      <c r="BE39" s="537">
        <v>0</v>
      </c>
      <c r="BF39" s="537">
        <v>0</v>
      </c>
      <c r="BG39" s="506">
        <v>0</v>
      </c>
      <c r="BH39" s="64"/>
      <c r="BI39" s="95">
        <v>31</v>
      </c>
      <c r="BJ39" s="125">
        <v>41993</v>
      </c>
      <c r="BK39" s="124" t="s">
        <v>242</v>
      </c>
      <c r="BL39" s="434" t="s">
        <v>58</v>
      </c>
      <c r="BM39" s="104" t="s">
        <v>237</v>
      </c>
      <c r="BN39" s="452"/>
      <c r="BO39" s="294"/>
      <c r="BP39" s="294"/>
      <c r="BQ39" s="295"/>
      <c r="BR39" s="452"/>
      <c r="BS39" s="294"/>
      <c r="BT39" s="294"/>
      <c r="BU39" s="295"/>
      <c r="BV39" s="452"/>
      <c r="BW39" s="294"/>
      <c r="BX39" s="294"/>
      <c r="BY39" s="295"/>
      <c r="BZ39" s="627" t="s">
        <v>224</v>
      </c>
      <c r="CA39" s="628"/>
      <c r="CB39" s="628"/>
      <c r="CC39" s="629"/>
      <c r="CD39" s="452"/>
      <c r="CE39" s="294"/>
      <c r="CF39" s="294"/>
      <c r="CG39" s="295"/>
      <c r="CH39" s="452"/>
      <c r="CI39" s="294"/>
      <c r="CJ39" s="294"/>
      <c r="CK39" s="295"/>
      <c r="CL39" s="655" t="s">
        <v>225</v>
      </c>
      <c r="CM39" s="656"/>
      <c r="CN39" s="656"/>
      <c r="CO39" s="657"/>
      <c r="CP39" s="452"/>
      <c r="CQ39" s="294"/>
      <c r="CR39" s="294"/>
      <c r="CS39" s="295"/>
      <c r="CT39" s="452"/>
      <c r="CU39" s="294"/>
      <c r="CV39" s="294"/>
      <c r="CW39" s="295"/>
      <c r="CX39" s="452"/>
      <c r="CY39" s="294"/>
      <c r="CZ39" s="294"/>
      <c r="DA39" s="295"/>
      <c r="DB39" s="452"/>
      <c r="DC39" s="294"/>
      <c r="DD39" s="294"/>
      <c r="DE39" s="295"/>
      <c r="DF39" s="452"/>
      <c r="DG39" s="294"/>
      <c r="DH39" s="294"/>
      <c r="DI39" s="295"/>
      <c r="DJ39" s="636" t="s">
        <v>225</v>
      </c>
      <c r="DK39" s="637"/>
      <c r="DL39" s="637"/>
      <c r="DM39" s="638"/>
      <c r="DN39" s="452"/>
      <c r="DO39" s="294"/>
      <c r="DP39" s="294"/>
      <c r="DQ39" s="295"/>
      <c r="DR39" s="452"/>
      <c r="DS39" s="294"/>
      <c r="DT39" s="294"/>
      <c r="DU39" s="295"/>
      <c r="DV39" s="452"/>
      <c r="DW39" s="294"/>
      <c r="DX39" s="294"/>
      <c r="DY39" s="295"/>
    </row>
    <row r="40" spans="2:131" ht="15.75" thickBot="1">
      <c r="B40" s="127">
        <v>32</v>
      </c>
      <c r="C40" s="101">
        <v>41999</v>
      </c>
      <c r="D40" s="87" t="s">
        <v>234</v>
      </c>
      <c r="E40" s="506"/>
      <c r="F40" s="104"/>
      <c r="G40" s="452"/>
      <c r="H40" s="294"/>
      <c r="I40" s="294"/>
      <c r="J40" s="295"/>
      <c r="K40" s="452"/>
      <c r="L40" s="294"/>
      <c r="M40" s="294"/>
      <c r="N40" s="295"/>
      <c r="O40" s="452"/>
      <c r="P40" s="294"/>
      <c r="Q40" s="294"/>
      <c r="R40" s="295"/>
      <c r="S40" s="537"/>
      <c r="T40" s="537"/>
      <c r="U40" s="537"/>
      <c r="V40" s="537"/>
      <c r="W40" s="506"/>
      <c r="X40" s="452"/>
      <c r="Y40" s="294"/>
      <c r="Z40" s="294"/>
      <c r="AA40" s="295"/>
      <c r="AB40" s="536"/>
      <c r="AC40" s="537"/>
      <c r="AD40" s="537"/>
      <c r="AE40" s="506"/>
      <c r="AF40" s="537"/>
      <c r="AG40" s="537"/>
      <c r="AH40" s="537"/>
      <c r="AI40" s="506"/>
      <c r="AJ40" s="452"/>
      <c r="AK40" s="294"/>
      <c r="AL40" s="294"/>
      <c r="AM40" s="295"/>
      <c r="AN40" s="452"/>
      <c r="AO40" s="294"/>
      <c r="AP40" s="294"/>
      <c r="AQ40" s="295"/>
      <c r="AR40" s="452"/>
      <c r="AS40" s="294"/>
      <c r="AT40" s="294"/>
      <c r="AU40" s="295"/>
      <c r="AV40" s="452"/>
      <c r="AW40" s="294"/>
      <c r="AX40" s="294"/>
      <c r="AY40" s="295"/>
      <c r="AZ40" s="452"/>
      <c r="BA40" s="294"/>
      <c r="BB40" s="294"/>
      <c r="BC40" s="295"/>
      <c r="BD40" s="537">
        <v>0</v>
      </c>
      <c r="BE40" s="537">
        <v>1</v>
      </c>
      <c r="BF40" s="537">
        <v>1</v>
      </c>
      <c r="BG40" s="506">
        <v>0</v>
      </c>
      <c r="BH40" s="64"/>
      <c r="BI40" s="95">
        <v>32</v>
      </c>
      <c r="BJ40" s="125">
        <v>41999</v>
      </c>
      <c r="BK40" s="87" t="s">
        <v>234</v>
      </c>
      <c r="BL40" s="434" t="s">
        <v>58</v>
      </c>
      <c r="BM40" s="104" t="s">
        <v>265</v>
      </c>
      <c r="BN40" s="452"/>
      <c r="BO40" s="294"/>
      <c r="BP40" s="294"/>
      <c r="BQ40" s="295"/>
      <c r="BR40" s="452"/>
      <c r="BS40" s="294"/>
      <c r="BT40" s="294"/>
      <c r="BU40" s="295"/>
      <c r="BV40" s="452"/>
      <c r="BW40" s="294"/>
      <c r="BX40" s="294"/>
      <c r="BY40" s="295"/>
      <c r="BZ40" s="627" t="s">
        <v>224</v>
      </c>
      <c r="CA40" s="628"/>
      <c r="CB40" s="628"/>
      <c r="CC40" s="629"/>
      <c r="CD40" s="452"/>
      <c r="CE40" s="294"/>
      <c r="CF40" s="294"/>
      <c r="CG40" s="295"/>
      <c r="CH40" s="452"/>
      <c r="CI40" s="294"/>
      <c r="CJ40" s="294"/>
      <c r="CK40" s="295"/>
      <c r="CL40" s="655" t="s">
        <v>225</v>
      </c>
      <c r="CM40" s="656"/>
      <c r="CN40" s="656"/>
      <c r="CO40" s="657"/>
      <c r="CP40" s="452"/>
      <c r="CQ40" s="294"/>
      <c r="CR40" s="294"/>
      <c r="CS40" s="295"/>
      <c r="CT40" s="452"/>
      <c r="CU40" s="294"/>
      <c r="CV40" s="294"/>
      <c r="CW40" s="295"/>
      <c r="CX40" s="452"/>
      <c r="CY40" s="294"/>
      <c r="CZ40" s="294"/>
      <c r="DA40" s="295"/>
      <c r="DB40" s="452"/>
      <c r="DC40" s="294"/>
      <c r="DD40" s="294"/>
      <c r="DE40" s="295"/>
      <c r="DF40" s="452"/>
      <c r="DG40" s="294"/>
      <c r="DH40" s="294"/>
      <c r="DI40" s="295"/>
      <c r="DJ40" s="636" t="s">
        <v>225</v>
      </c>
      <c r="DK40" s="637"/>
      <c r="DL40" s="637"/>
      <c r="DM40" s="638"/>
      <c r="DN40" s="452"/>
      <c r="DO40" s="294"/>
      <c r="DP40" s="294"/>
      <c r="DQ40" s="295"/>
      <c r="DR40" s="452"/>
      <c r="DS40" s="294"/>
      <c r="DT40" s="294"/>
      <c r="DU40" s="295"/>
      <c r="DV40" s="452"/>
      <c r="DW40" s="294"/>
      <c r="DX40" s="294"/>
      <c r="DY40" s="295"/>
    </row>
    <row r="41" spans="2:131" ht="15.75" thickBot="1">
      <c r="B41" s="127">
        <v>33</v>
      </c>
      <c r="C41" s="101">
        <v>42000</v>
      </c>
      <c r="D41" s="87" t="s">
        <v>245</v>
      </c>
      <c r="E41" s="506"/>
      <c r="F41" s="200"/>
      <c r="G41" s="452"/>
      <c r="H41" s="294"/>
      <c r="I41" s="294"/>
      <c r="J41" s="295"/>
      <c r="K41" s="452"/>
      <c r="L41" s="294"/>
      <c r="M41" s="294"/>
      <c r="N41" s="295"/>
      <c r="O41" s="452"/>
      <c r="P41" s="294"/>
      <c r="Q41" s="294"/>
      <c r="R41" s="295"/>
      <c r="S41" s="452"/>
      <c r="T41" s="294"/>
      <c r="U41" s="294"/>
      <c r="V41" s="294"/>
      <c r="W41" s="295"/>
      <c r="X41" s="452"/>
      <c r="Y41" s="294"/>
      <c r="Z41" s="294"/>
      <c r="AA41" s="295"/>
      <c r="AB41" s="536"/>
      <c r="AC41" s="537"/>
      <c r="AD41" s="537"/>
      <c r="AE41" s="506"/>
      <c r="AF41" s="537"/>
      <c r="AG41" s="537"/>
      <c r="AH41" s="537"/>
      <c r="AI41" s="506"/>
      <c r="AJ41" s="452"/>
      <c r="AK41" s="294"/>
      <c r="AL41" s="294"/>
      <c r="AM41" s="295"/>
      <c r="AN41" s="452"/>
      <c r="AO41" s="294"/>
      <c r="AP41" s="294"/>
      <c r="AQ41" s="295"/>
      <c r="AR41" s="452"/>
      <c r="AS41" s="294"/>
      <c r="AT41" s="294"/>
      <c r="AU41" s="295"/>
      <c r="AV41" s="452"/>
      <c r="AW41" s="294"/>
      <c r="AX41" s="294"/>
      <c r="AY41" s="295"/>
      <c r="AZ41" s="452"/>
      <c r="BA41" s="294"/>
      <c r="BB41" s="294"/>
      <c r="BC41" s="295"/>
      <c r="BD41" s="537">
        <v>0</v>
      </c>
      <c r="BE41" s="537">
        <v>0</v>
      </c>
      <c r="BF41" s="537">
        <v>0</v>
      </c>
      <c r="BG41" s="506">
        <v>0</v>
      </c>
      <c r="BH41" s="64"/>
      <c r="BI41" s="95">
        <v>33</v>
      </c>
      <c r="BJ41" s="123">
        <v>42000</v>
      </c>
      <c r="BK41" s="124" t="s">
        <v>245</v>
      </c>
      <c r="BL41" s="434" t="s">
        <v>16</v>
      </c>
      <c r="BM41" s="104" t="s">
        <v>266</v>
      </c>
      <c r="BN41" s="452"/>
      <c r="BO41" s="294"/>
      <c r="BP41" s="294"/>
      <c r="BQ41" s="295"/>
      <c r="BR41" s="452"/>
      <c r="BS41" s="294"/>
      <c r="BT41" s="294"/>
      <c r="BU41" s="295"/>
      <c r="BV41" s="452"/>
      <c r="BW41" s="294"/>
      <c r="BX41" s="294"/>
      <c r="BY41" s="295"/>
      <c r="BZ41" s="627" t="s">
        <v>224</v>
      </c>
      <c r="CA41" s="628"/>
      <c r="CB41" s="628"/>
      <c r="CC41" s="629"/>
      <c r="CD41" s="452"/>
      <c r="CE41" s="294"/>
      <c r="CF41" s="294"/>
      <c r="CG41" s="295"/>
      <c r="CH41" s="452"/>
      <c r="CI41" s="294"/>
      <c r="CJ41" s="294"/>
      <c r="CK41" s="295"/>
      <c r="CL41" s="655" t="s">
        <v>225</v>
      </c>
      <c r="CM41" s="656"/>
      <c r="CN41" s="656"/>
      <c r="CO41" s="657"/>
      <c r="CP41" s="452"/>
      <c r="CQ41" s="294"/>
      <c r="CR41" s="294"/>
      <c r="CS41" s="295"/>
      <c r="CT41" s="452"/>
      <c r="CU41" s="294"/>
      <c r="CV41" s="294"/>
      <c r="CW41" s="295"/>
      <c r="CX41" s="452"/>
      <c r="CY41" s="294"/>
      <c r="CZ41" s="294"/>
      <c r="DA41" s="295"/>
      <c r="DB41" s="452"/>
      <c r="DC41" s="294"/>
      <c r="DD41" s="294"/>
      <c r="DE41" s="295"/>
      <c r="DF41" s="452"/>
      <c r="DG41" s="294"/>
      <c r="DH41" s="294"/>
      <c r="DI41" s="295"/>
      <c r="DJ41" s="636" t="s">
        <v>225</v>
      </c>
      <c r="DK41" s="637"/>
      <c r="DL41" s="637"/>
      <c r="DM41" s="638"/>
      <c r="DN41" s="452"/>
      <c r="DO41" s="294"/>
      <c r="DP41" s="294"/>
      <c r="DQ41" s="295"/>
      <c r="DR41" s="452"/>
      <c r="DS41" s="294"/>
      <c r="DT41" s="294"/>
      <c r="DU41" s="295"/>
      <c r="DV41" s="452"/>
      <c r="DW41" s="294"/>
      <c r="DX41" s="294"/>
      <c r="DY41" s="295"/>
    </row>
    <row r="42" spans="2:131" s="204" customFormat="1" ht="15" customHeight="1" thickBot="1">
      <c r="B42" s="127">
        <v>34</v>
      </c>
      <c r="C42" s="125">
        <v>42001</v>
      </c>
      <c r="D42" s="314" t="s">
        <v>267</v>
      </c>
      <c r="E42" s="146"/>
      <c r="F42" s="256"/>
      <c r="G42" s="453"/>
      <c r="H42" s="454"/>
      <c r="I42" s="454"/>
      <c r="J42" s="455"/>
      <c r="K42" s="453"/>
      <c r="L42" s="454"/>
      <c r="M42" s="454"/>
      <c r="N42" s="455"/>
      <c r="O42" s="453"/>
      <c r="P42" s="454"/>
      <c r="Q42" s="454"/>
      <c r="R42" s="455"/>
      <c r="S42" s="452"/>
      <c r="T42" s="294"/>
      <c r="U42" s="294"/>
      <c r="V42" s="294"/>
      <c r="W42" s="295"/>
      <c r="X42" s="453"/>
      <c r="Y42" s="454"/>
      <c r="Z42" s="454"/>
      <c r="AA42" s="455"/>
      <c r="AB42" s="135"/>
      <c r="AC42" s="136"/>
      <c r="AD42" s="136"/>
      <c r="AE42" s="95"/>
      <c r="AF42" s="136"/>
      <c r="AG42" s="136"/>
      <c r="AH42" s="136"/>
      <c r="AI42" s="95"/>
      <c r="AJ42" s="453"/>
      <c r="AK42" s="454"/>
      <c r="AL42" s="454"/>
      <c r="AM42" s="455"/>
      <c r="AN42" s="453"/>
      <c r="AO42" s="454"/>
      <c r="AP42" s="454"/>
      <c r="AQ42" s="455"/>
      <c r="AR42" s="453"/>
      <c r="AS42" s="454"/>
      <c r="AT42" s="454"/>
      <c r="AU42" s="455"/>
      <c r="AV42" s="453"/>
      <c r="AW42" s="454"/>
      <c r="AX42" s="454"/>
      <c r="AY42" s="455"/>
      <c r="AZ42" s="453"/>
      <c r="BA42" s="454"/>
      <c r="BB42" s="454"/>
      <c r="BC42" s="455"/>
      <c r="BD42" s="136">
        <v>0</v>
      </c>
      <c r="BE42" s="136">
        <v>0</v>
      </c>
      <c r="BF42" s="136">
        <v>-1</v>
      </c>
      <c r="BG42" s="95">
        <v>4</v>
      </c>
      <c r="BH42" s="67"/>
      <c r="BI42" s="95">
        <v>34</v>
      </c>
      <c r="BJ42" s="101">
        <v>42001</v>
      </c>
      <c r="BK42" s="87" t="s">
        <v>267</v>
      </c>
      <c r="BL42" s="90" t="s">
        <v>58</v>
      </c>
      <c r="BM42" s="160" t="s">
        <v>268</v>
      </c>
      <c r="BN42" s="453"/>
      <c r="BO42" s="454"/>
      <c r="BP42" s="454"/>
      <c r="BQ42" s="455"/>
      <c r="BR42" s="453"/>
      <c r="BS42" s="454"/>
      <c r="BT42" s="454"/>
      <c r="BU42" s="455"/>
      <c r="BV42" s="453"/>
      <c r="BW42" s="454"/>
      <c r="BX42" s="454"/>
      <c r="BY42" s="455"/>
      <c r="BZ42" s="627" t="s">
        <v>224</v>
      </c>
      <c r="CA42" s="628"/>
      <c r="CB42" s="628"/>
      <c r="CC42" s="629"/>
      <c r="CD42" s="453"/>
      <c r="CE42" s="454"/>
      <c r="CF42" s="454"/>
      <c r="CG42" s="455"/>
      <c r="CH42" s="453"/>
      <c r="CI42" s="454"/>
      <c r="CJ42" s="454"/>
      <c r="CK42" s="455"/>
      <c r="CL42" s="655" t="s">
        <v>225</v>
      </c>
      <c r="CM42" s="656"/>
      <c r="CN42" s="656"/>
      <c r="CO42" s="657"/>
      <c r="CP42" s="453"/>
      <c r="CQ42" s="454"/>
      <c r="CR42" s="454"/>
      <c r="CS42" s="455"/>
      <c r="CT42" s="453"/>
      <c r="CU42" s="454"/>
      <c r="CV42" s="454"/>
      <c r="CW42" s="455"/>
      <c r="CX42" s="453"/>
      <c r="CY42" s="454"/>
      <c r="CZ42" s="454"/>
      <c r="DA42" s="455"/>
      <c r="DB42" s="453"/>
      <c r="DC42" s="454"/>
      <c r="DD42" s="454"/>
      <c r="DE42" s="455"/>
      <c r="DF42" s="453"/>
      <c r="DG42" s="454"/>
      <c r="DH42" s="454"/>
      <c r="DI42" s="455"/>
      <c r="DJ42" s="636" t="s">
        <v>225</v>
      </c>
      <c r="DK42" s="637"/>
      <c r="DL42" s="637"/>
      <c r="DM42" s="638"/>
      <c r="DN42" s="453"/>
      <c r="DO42" s="454"/>
      <c r="DP42" s="454"/>
      <c r="DQ42" s="455"/>
      <c r="DR42" s="453"/>
      <c r="DS42" s="454"/>
      <c r="DT42" s="454"/>
      <c r="DU42" s="455"/>
      <c r="DV42" s="453"/>
      <c r="DW42" s="454"/>
      <c r="DX42" s="454"/>
      <c r="DY42" s="455"/>
    </row>
    <row r="43" spans="2:131" ht="15.75" thickBot="1">
      <c r="B43" s="127">
        <v>35</v>
      </c>
      <c r="C43" s="101">
        <v>42004</v>
      </c>
      <c r="D43" s="87" t="s">
        <v>254</v>
      </c>
      <c r="E43" s="503"/>
      <c r="F43" s="187"/>
      <c r="G43" s="456"/>
      <c r="H43" s="457"/>
      <c r="I43" s="457"/>
      <c r="J43" s="458"/>
      <c r="K43" s="456"/>
      <c r="L43" s="457"/>
      <c r="M43" s="457"/>
      <c r="N43" s="458"/>
      <c r="O43" s="456"/>
      <c r="P43" s="457"/>
      <c r="Q43" s="457"/>
      <c r="R43" s="458"/>
      <c r="S43" s="436"/>
      <c r="T43" s="436"/>
      <c r="U43" s="436"/>
      <c r="V43" s="436"/>
      <c r="W43" s="211"/>
      <c r="X43" s="456"/>
      <c r="Y43" s="457"/>
      <c r="Z43" s="457"/>
      <c r="AA43" s="458"/>
      <c r="AB43" s="435"/>
      <c r="AC43" s="436"/>
      <c r="AD43" s="436"/>
      <c r="AE43" s="211"/>
      <c r="AF43" s="436"/>
      <c r="AG43" s="436"/>
      <c r="AH43" s="436"/>
      <c r="AI43" s="211"/>
      <c r="AJ43" s="456"/>
      <c r="AK43" s="457"/>
      <c r="AL43" s="457"/>
      <c r="AM43" s="458"/>
      <c r="AN43" s="456"/>
      <c r="AO43" s="457"/>
      <c r="AP43" s="457"/>
      <c r="AQ43" s="458"/>
      <c r="AR43" s="456"/>
      <c r="AS43" s="457"/>
      <c r="AT43" s="457"/>
      <c r="AU43" s="458"/>
      <c r="AV43" s="456"/>
      <c r="AW43" s="457"/>
      <c r="AX43" s="457"/>
      <c r="AY43" s="458"/>
      <c r="AZ43" s="456"/>
      <c r="BA43" s="457"/>
      <c r="BB43" s="457"/>
      <c r="BC43" s="458"/>
      <c r="BD43" s="537">
        <v>0</v>
      </c>
      <c r="BE43" s="537">
        <v>0</v>
      </c>
      <c r="BF43" s="537">
        <v>-1</v>
      </c>
      <c r="BG43" s="205">
        <v>0</v>
      </c>
      <c r="BH43" s="64"/>
      <c r="BI43" s="95">
        <v>35</v>
      </c>
      <c r="BJ43" s="125">
        <v>42004</v>
      </c>
      <c r="BK43" s="314" t="s">
        <v>254</v>
      </c>
      <c r="BL43" s="212" t="s">
        <v>25</v>
      </c>
      <c r="BM43" s="246" t="s">
        <v>53</v>
      </c>
      <c r="BN43" s="456"/>
      <c r="BO43" s="457"/>
      <c r="BP43" s="457"/>
      <c r="BQ43" s="458"/>
      <c r="BR43" s="456"/>
      <c r="BS43" s="457"/>
      <c r="BT43" s="457"/>
      <c r="BU43" s="458"/>
      <c r="BV43" s="456"/>
      <c r="BW43" s="457"/>
      <c r="BX43" s="457"/>
      <c r="BY43" s="458"/>
      <c r="BZ43" s="627" t="s">
        <v>224</v>
      </c>
      <c r="CA43" s="628"/>
      <c r="CB43" s="628"/>
      <c r="CC43" s="629"/>
      <c r="CD43" s="456"/>
      <c r="CE43" s="457"/>
      <c r="CF43" s="457"/>
      <c r="CG43" s="458"/>
      <c r="CH43" s="456"/>
      <c r="CI43" s="457"/>
      <c r="CJ43" s="457"/>
      <c r="CK43" s="458"/>
      <c r="CL43" s="655" t="s">
        <v>225</v>
      </c>
      <c r="CM43" s="656"/>
      <c r="CN43" s="656"/>
      <c r="CO43" s="657"/>
      <c r="CP43" s="456"/>
      <c r="CQ43" s="457"/>
      <c r="CR43" s="457"/>
      <c r="CS43" s="458"/>
      <c r="CT43" s="456"/>
      <c r="CU43" s="457"/>
      <c r="CV43" s="457"/>
      <c r="CW43" s="458"/>
      <c r="CX43" s="456"/>
      <c r="CY43" s="457"/>
      <c r="CZ43" s="457"/>
      <c r="DA43" s="458"/>
      <c r="DB43" s="456"/>
      <c r="DC43" s="457"/>
      <c r="DD43" s="457"/>
      <c r="DE43" s="458"/>
      <c r="DF43" s="456"/>
      <c r="DG43" s="457"/>
      <c r="DH43" s="457"/>
      <c r="DI43" s="458"/>
      <c r="DJ43" s="636" t="s">
        <v>225</v>
      </c>
      <c r="DK43" s="637"/>
      <c r="DL43" s="637"/>
      <c r="DM43" s="638"/>
      <c r="DN43" s="456"/>
      <c r="DO43" s="457"/>
      <c r="DP43" s="457"/>
      <c r="DQ43" s="458"/>
      <c r="DR43" s="456"/>
      <c r="DS43" s="457"/>
      <c r="DT43" s="457"/>
      <c r="DU43" s="458"/>
      <c r="DV43" s="456"/>
      <c r="DW43" s="457"/>
      <c r="DX43" s="457"/>
      <c r="DY43" s="458"/>
    </row>
    <row r="44" spans="2:131" ht="15.75" thickBot="1">
      <c r="B44" s="127">
        <v>36</v>
      </c>
      <c r="C44" s="101">
        <v>41641</v>
      </c>
      <c r="D44" s="87" t="s">
        <v>242</v>
      </c>
      <c r="E44" s="542"/>
      <c r="F44" s="183"/>
      <c r="G44" s="459"/>
      <c r="H44" s="460"/>
      <c r="I44" s="460"/>
      <c r="J44" s="461"/>
      <c r="K44" s="459"/>
      <c r="L44" s="460"/>
      <c r="M44" s="460"/>
      <c r="N44" s="461"/>
      <c r="O44" s="459"/>
      <c r="P44" s="460"/>
      <c r="Q44" s="460"/>
      <c r="R44" s="461"/>
      <c r="S44" s="475"/>
      <c r="T44" s="476"/>
      <c r="U44" s="476"/>
      <c r="V44" s="476"/>
      <c r="W44" s="477"/>
      <c r="X44" s="459"/>
      <c r="Y44" s="460"/>
      <c r="Z44" s="460"/>
      <c r="AA44" s="461"/>
      <c r="AB44" s="214"/>
      <c r="AC44" s="213"/>
      <c r="AD44" s="213"/>
      <c r="AE44" s="438"/>
      <c r="AF44" s="213"/>
      <c r="AG44" s="213"/>
      <c r="AH44" s="213"/>
      <c r="AI44" s="437"/>
      <c r="AJ44" s="459"/>
      <c r="AK44" s="460"/>
      <c r="AL44" s="460"/>
      <c r="AM44" s="461"/>
      <c r="AN44" s="459"/>
      <c r="AO44" s="460"/>
      <c r="AP44" s="460"/>
      <c r="AQ44" s="461"/>
      <c r="AR44" s="459"/>
      <c r="AS44" s="460"/>
      <c r="AT44" s="460"/>
      <c r="AU44" s="461"/>
      <c r="AV44" s="459"/>
      <c r="AW44" s="460"/>
      <c r="AX44" s="460"/>
      <c r="AY44" s="461"/>
      <c r="AZ44" s="459"/>
      <c r="BA44" s="460"/>
      <c r="BB44" s="460"/>
      <c r="BC44" s="461"/>
      <c r="BD44" s="136">
        <v>0</v>
      </c>
      <c r="BE44" s="136">
        <v>0</v>
      </c>
      <c r="BF44" s="136">
        <v>-1</v>
      </c>
      <c r="BG44" s="523">
        <v>0</v>
      </c>
      <c r="BH44" s="534"/>
      <c r="BI44" s="523">
        <v>36</v>
      </c>
      <c r="BJ44" s="180">
        <v>41641</v>
      </c>
      <c r="BK44" s="321" t="s">
        <v>242</v>
      </c>
      <c r="BL44" s="215" t="s">
        <v>58</v>
      </c>
      <c r="BM44" s="216" t="s">
        <v>265</v>
      </c>
      <c r="BN44" s="459"/>
      <c r="BO44" s="460"/>
      <c r="BP44" s="460"/>
      <c r="BQ44" s="461"/>
      <c r="BR44" s="459"/>
      <c r="BS44" s="460"/>
      <c r="BT44" s="460"/>
      <c r="BU44" s="461"/>
      <c r="BV44" s="459"/>
      <c r="BW44" s="460"/>
      <c r="BX44" s="460"/>
      <c r="BY44" s="461"/>
      <c r="BZ44" s="627" t="s">
        <v>224</v>
      </c>
      <c r="CA44" s="628"/>
      <c r="CB44" s="628"/>
      <c r="CC44" s="629"/>
      <c r="CD44" s="459"/>
      <c r="CE44" s="460"/>
      <c r="CF44" s="460"/>
      <c r="CG44" s="461"/>
      <c r="CH44" s="459"/>
      <c r="CI44" s="460"/>
      <c r="CJ44" s="460"/>
      <c r="CK44" s="461"/>
      <c r="CL44" s="618" t="s">
        <v>225</v>
      </c>
      <c r="CM44" s="619"/>
      <c r="CN44" s="619"/>
      <c r="CO44" s="620"/>
      <c r="CP44" s="459"/>
      <c r="CQ44" s="460"/>
      <c r="CR44" s="460"/>
      <c r="CS44" s="461"/>
      <c r="CT44" s="459"/>
      <c r="CU44" s="460"/>
      <c r="CV44" s="460"/>
      <c r="CW44" s="461"/>
      <c r="CX44" s="459"/>
      <c r="CY44" s="460"/>
      <c r="CZ44" s="460"/>
      <c r="DA44" s="461"/>
      <c r="DB44" s="459"/>
      <c r="DC44" s="460"/>
      <c r="DD44" s="460"/>
      <c r="DE44" s="461"/>
      <c r="DF44" s="459"/>
      <c r="DG44" s="460"/>
      <c r="DH44" s="460"/>
      <c r="DI44" s="461"/>
      <c r="DJ44" s="636" t="s">
        <v>225</v>
      </c>
      <c r="DK44" s="637"/>
      <c r="DL44" s="637"/>
      <c r="DM44" s="638"/>
      <c r="DN44" s="459"/>
      <c r="DO44" s="460"/>
      <c r="DP44" s="460"/>
      <c r="DQ44" s="461"/>
      <c r="DR44" s="459"/>
      <c r="DS44" s="460"/>
      <c r="DT44" s="460"/>
      <c r="DU44" s="461"/>
      <c r="DV44" s="459"/>
      <c r="DW44" s="460"/>
      <c r="DX44" s="460"/>
      <c r="DY44" s="461"/>
    </row>
    <row r="45" spans="2:131" ht="15.75" thickBot="1">
      <c r="B45" s="127">
        <v>37</v>
      </c>
      <c r="C45" s="125">
        <v>41642</v>
      </c>
      <c r="D45" s="314" t="s">
        <v>238</v>
      </c>
      <c r="E45" s="315"/>
      <c r="F45" s="316"/>
      <c r="G45" s="459"/>
      <c r="H45" s="460"/>
      <c r="I45" s="460"/>
      <c r="J45" s="461"/>
      <c r="K45" s="459"/>
      <c r="L45" s="460"/>
      <c r="M45" s="460"/>
      <c r="N45" s="461"/>
      <c r="O45" s="459"/>
      <c r="P45" s="460"/>
      <c r="Q45" s="460"/>
      <c r="R45" s="461"/>
      <c r="S45" s="213"/>
      <c r="T45" s="213"/>
      <c r="U45" s="213"/>
      <c r="V45" s="213"/>
      <c r="W45" s="438"/>
      <c r="X45" s="459"/>
      <c r="Y45" s="460"/>
      <c r="Z45" s="460"/>
      <c r="AA45" s="461"/>
      <c r="AB45" s="214"/>
      <c r="AC45" s="213"/>
      <c r="AD45" s="213"/>
      <c r="AE45" s="438"/>
      <c r="AF45" s="213"/>
      <c r="AG45" s="213"/>
      <c r="AH45" s="213"/>
      <c r="AI45" s="437"/>
      <c r="AJ45" s="459"/>
      <c r="AK45" s="460"/>
      <c r="AL45" s="460"/>
      <c r="AM45" s="461"/>
      <c r="AN45" s="459"/>
      <c r="AO45" s="460"/>
      <c r="AP45" s="460"/>
      <c r="AQ45" s="461"/>
      <c r="AR45" s="459"/>
      <c r="AS45" s="460"/>
      <c r="AT45" s="460"/>
      <c r="AU45" s="461"/>
      <c r="AV45" s="459"/>
      <c r="AW45" s="460"/>
      <c r="AX45" s="460"/>
      <c r="AY45" s="461"/>
      <c r="AZ45" s="459"/>
      <c r="BA45" s="460"/>
      <c r="BB45" s="460"/>
      <c r="BC45" s="461"/>
      <c r="BD45" s="621" t="s">
        <v>269</v>
      </c>
      <c r="BE45" s="622"/>
      <c r="BF45" s="622"/>
      <c r="BG45" s="623"/>
      <c r="BH45" s="64"/>
      <c r="BI45" s="95">
        <v>37</v>
      </c>
      <c r="BJ45" s="125">
        <v>41642</v>
      </c>
      <c r="BK45" s="320" t="s">
        <v>238</v>
      </c>
      <c r="BL45" s="240" t="s">
        <v>16</v>
      </c>
      <c r="BM45" s="137" t="s">
        <v>270</v>
      </c>
      <c r="BN45" s="459"/>
      <c r="BO45" s="460"/>
      <c r="BP45" s="460"/>
      <c r="BQ45" s="461"/>
      <c r="BR45" s="459"/>
      <c r="BS45" s="460"/>
      <c r="BT45" s="460"/>
      <c r="BU45" s="461"/>
      <c r="BV45" s="459"/>
      <c r="BW45" s="460"/>
      <c r="BX45" s="460"/>
      <c r="BY45" s="461"/>
      <c r="BZ45" s="621" t="s">
        <v>224</v>
      </c>
      <c r="CA45" s="622"/>
      <c r="CB45" s="622"/>
      <c r="CC45" s="623"/>
      <c r="CD45" s="459"/>
      <c r="CE45" s="460"/>
      <c r="CF45" s="460"/>
      <c r="CG45" s="461"/>
      <c r="CH45" s="459"/>
      <c r="CI45" s="460"/>
      <c r="CJ45" s="460"/>
      <c r="CK45" s="461"/>
      <c r="CL45" s="618" t="s">
        <v>225</v>
      </c>
      <c r="CM45" s="619"/>
      <c r="CN45" s="619"/>
      <c r="CO45" s="620"/>
      <c r="CP45" s="459"/>
      <c r="CQ45" s="460"/>
      <c r="CR45" s="460"/>
      <c r="CS45" s="461"/>
      <c r="CT45" s="459"/>
      <c r="CU45" s="460"/>
      <c r="CV45" s="460"/>
      <c r="CW45" s="461"/>
      <c r="CX45" s="459"/>
      <c r="CY45" s="460"/>
      <c r="CZ45" s="460"/>
      <c r="DA45" s="461"/>
      <c r="DB45" s="459"/>
      <c r="DC45" s="460"/>
      <c r="DD45" s="460"/>
      <c r="DE45" s="461"/>
      <c r="DF45" s="459"/>
      <c r="DG45" s="460"/>
      <c r="DH45" s="460"/>
      <c r="DI45" s="461"/>
      <c r="DJ45" s="652" t="s">
        <v>225</v>
      </c>
      <c r="DK45" s="653"/>
      <c r="DL45" s="653"/>
      <c r="DM45" s="654"/>
      <c r="DN45" s="459"/>
      <c r="DO45" s="460"/>
      <c r="DP45" s="460"/>
      <c r="DQ45" s="461"/>
      <c r="DR45" s="459"/>
      <c r="DS45" s="460"/>
      <c r="DT45" s="460"/>
      <c r="DU45" s="461"/>
      <c r="DV45" s="459"/>
      <c r="DW45" s="460"/>
      <c r="DX45" s="460"/>
      <c r="DY45" s="461"/>
    </row>
    <row r="46" spans="2:131" s="236" customFormat="1" ht="15" customHeight="1" thickBot="1">
      <c r="B46" s="115">
        <v>38</v>
      </c>
      <c r="C46" s="180">
        <v>42010</v>
      </c>
      <c r="D46" s="312" t="s">
        <v>240</v>
      </c>
      <c r="E46" s="253"/>
      <c r="F46" s="117"/>
      <c r="G46" s="462"/>
      <c r="H46" s="463"/>
      <c r="I46" s="463"/>
      <c r="J46" s="464"/>
      <c r="K46" s="462"/>
      <c r="L46" s="463"/>
      <c r="M46" s="463"/>
      <c r="N46" s="464"/>
      <c r="O46" s="462"/>
      <c r="P46" s="463"/>
      <c r="Q46" s="463"/>
      <c r="R46" s="464"/>
      <c r="S46" s="234"/>
      <c r="T46" s="234"/>
      <c r="U46" s="234"/>
      <c r="V46" s="234"/>
      <c r="W46" s="235"/>
      <c r="X46" s="462"/>
      <c r="Y46" s="463"/>
      <c r="Z46" s="463"/>
      <c r="AA46" s="464"/>
      <c r="AB46" s="234"/>
      <c r="AC46" s="234"/>
      <c r="AD46" s="234"/>
      <c r="AE46" s="241"/>
      <c r="AF46" s="234"/>
      <c r="AG46" s="234"/>
      <c r="AH46" s="234"/>
      <c r="AI46" s="235"/>
      <c r="AJ46" s="462"/>
      <c r="AK46" s="463"/>
      <c r="AL46" s="463"/>
      <c r="AM46" s="464"/>
      <c r="AN46" s="462"/>
      <c r="AO46" s="463"/>
      <c r="AP46" s="463"/>
      <c r="AQ46" s="464"/>
      <c r="AR46" s="462"/>
      <c r="AS46" s="463"/>
      <c r="AT46" s="463"/>
      <c r="AU46" s="464"/>
      <c r="AV46" s="462"/>
      <c r="AW46" s="463"/>
      <c r="AX46" s="463"/>
      <c r="AY46" s="464"/>
      <c r="AZ46" s="462"/>
      <c r="BA46" s="463"/>
      <c r="BB46" s="463"/>
      <c r="BC46" s="464"/>
      <c r="BD46" s="513">
        <v>0</v>
      </c>
      <c r="BE46" s="514">
        <v>0</v>
      </c>
      <c r="BF46" s="514">
        <v>1</v>
      </c>
      <c r="BG46" s="515">
        <v>2</v>
      </c>
      <c r="BH46" s="534"/>
      <c r="BI46" s="515">
        <v>38</v>
      </c>
      <c r="BJ46" s="318">
        <v>41645</v>
      </c>
      <c r="BK46" s="319" t="s">
        <v>240</v>
      </c>
      <c r="BL46" s="434" t="s">
        <v>16</v>
      </c>
      <c r="BM46" s="94" t="s">
        <v>271</v>
      </c>
      <c r="BN46" s="462"/>
      <c r="BO46" s="463"/>
      <c r="BP46" s="463"/>
      <c r="BQ46" s="464"/>
      <c r="BR46" s="462"/>
      <c r="BS46" s="463"/>
      <c r="BT46" s="463"/>
      <c r="BU46" s="464"/>
      <c r="BV46" s="462"/>
      <c r="BW46" s="463"/>
      <c r="BX46" s="463"/>
      <c r="BY46" s="464"/>
      <c r="BZ46" s="621" t="s">
        <v>224</v>
      </c>
      <c r="CA46" s="622"/>
      <c r="CB46" s="622"/>
      <c r="CC46" s="623"/>
      <c r="CD46" s="462"/>
      <c r="CE46" s="463"/>
      <c r="CF46" s="463"/>
      <c r="CG46" s="464"/>
      <c r="CH46" s="462"/>
      <c r="CI46" s="463"/>
      <c r="CJ46" s="463"/>
      <c r="CK46" s="464"/>
      <c r="CL46" s="618" t="s">
        <v>225</v>
      </c>
      <c r="CM46" s="619"/>
      <c r="CN46" s="619"/>
      <c r="CO46" s="620"/>
      <c r="CP46" s="462"/>
      <c r="CQ46" s="463"/>
      <c r="CR46" s="463"/>
      <c r="CS46" s="464"/>
      <c r="CT46" s="462"/>
      <c r="CU46" s="463"/>
      <c r="CV46" s="463"/>
      <c r="CW46" s="464"/>
      <c r="CX46" s="462"/>
      <c r="CY46" s="463"/>
      <c r="CZ46" s="463"/>
      <c r="DA46" s="464"/>
      <c r="DB46" s="462"/>
      <c r="DC46" s="463"/>
      <c r="DD46" s="463"/>
      <c r="DE46" s="464"/>
      <c r="DF46" s="462"/>
      <c r="DG46" s="463"/>
      <c r="DH46" s="463"/>
      <c r="DI46" s="464"/>
      <c r="DJ46" s="652" t="s">
        <v>225</v>
      </c>
      <c r="DK46" s="653"/>
      <c r="DL46" s="653"/>
      <c r="DM46" s="654"/>
      <c r="DN46" s="462"/>
      <c r="DO46" s="463"/>
      <c r="DP46" s="463"/>
      <c r="DQ46" s="464"/>
      <c r="DR46" s="462"/>
      <c r="DS46" s="463"/>
      <c r="DT46" s="463"/>
      <c r="DU46" s="464"/>
      <c r="DV46" s="462"/>
      <c r="DW46" s="463"/>
      <c r="DX46" s="463"/>
      <c r="DY46" s="464"/>
    </row>
    <row r="47" spans="2:131" s="236" customFormat="1" ht="15" customHeight="1">
      <c r="B47" s="247"/>
      <c r="C47" s="248"/>
      <c r="D47" s="522"/>
      <c r="E47" s="522"/>
      <c r="F47" s="251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340"/>
      <c r="Y47" s="340"/>
      <c r="Z47" s="340"/>
      <c r="AA47" s="340"/>
      <c r="AB47" s="247"/>
      <c r="AC47" s="247"/>
      <c r="AD47" s="247"/>
      <c r="AE47" s="247"/>
      <c r="AF47" s="247"/>
      <c r="AG47" s="247"/>
      <c r="AH47" s="247"/>
      <c r="AI47" s="247"/>
      <c r="AJ47" s="535"/>
      <c r="AK47" s="535"/>
      <c r="AL47" s="535"/>
      <c r="AM47" s="535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522"/>
      <c r="BE47" s="522"/>
      <c r="BF47" s="522"/>
      <c r="BG47" s="522"/>
      <c r="BH47" s="522"/>
      <c r="BI47" s="522"/>
      <c r="BJ47" s="317"/>
      <c r="BK47" s="526"/>
      <c r="BL47" s="522"/>
      <c r="BM47" s="252"/>
      <c r="BN47" s="522"/>
      <c r="BO47" s="522"/>
      <c r="BP47" s="522"/>
      <c r="BQ47" s="522"/>
      <c r="BR47" s="522"/>
      <c r="BS47" s="522"/>
      <c r="BT47" s="522"/>
      <c r="BU47" s="522"/>
      <c r="BV47" s="522"/>
      <c r="BW47" s="522"/>
      <c r="BX47" s="522"/>
      <c r="BY47" s="522"/>
      <c r="BZ47" s="526"/>
      <c r="CA47" s="522"/>
      <c r="CB47" s="522"/>
      <c r="CC47" s="522"/>
      <c r="CD47" s="522"/>
      <c r="CE47" s="522"/>
      <c r="CF47" s="522"/>
      <c r="CG47" s="522"/>
      <c r="CH47" s="522"/>
      <c r="CI47" s="522"/>
      <c r="CJ47" s="522"/>
      <c r="CK47" s="522"/>
      <c r="CL47" s="522"/>
      <c r="CM47" s="522"/>
      <c r="CN47" s="522"/>
      <c r="CO47" s="522"/>
      <c r="CP47" s="522"/>
      <c r="CQ47" s="522"/>
      <c r="CR47" s="522"/>
      <c r="CS47" s="522"/>
      <c r="CT47" s="522"/>
      <c r="CU47" s="522"/>
      <c r="CV47" s="522"/>
      <c r="CW47" s="522"/>
      <c r="CX47" s="522"/>
      <c r="CY47" s="522"/>
      <c r="CZ47" s="522"/>
      <c r="DA47" s="522"/>
      <c r="DB47" s="526"/>
      <c r="DC47" s="526"/>
      <c r="DD47" s="526"/>
      <c r="DE47" s="526"/>
      <c r="DF47" s="522"/>
      <c r="DG47" s="522"/>
      <c r="DH47" s="522"/>
      <c r="DI47" s="522"/>
      <c r="DJ47" s="522"/>
      <c r="DK47" s="522"/>
      <c r="DL47" s="522"/>
      <c r="DM47" s="522"/>
      <c r="DN47" s="522"/>
      <c r="DO47" s="522"/>
      <c r="DP47" s="522"/>
      <c r="DQ47" s="522"/>
      <c r="DR47" s="522"/>
      <c r="DS47" s="522"/>
      <c r="DT47" s="522"/>
      <c r="DU47" s="522"/>
      <c r="DV47" s="522"/>
      <c r="DW47" s="522"/>
      <c r="DX47" s="522"/>
      <c r="DY47" s="522"/>
    </row>
    <row r="48" spans="2:131" s="236" customFormat="1" ht="15" customHeight="1" thickBot="1">
      <c r="B48" s="247"/>
      <c r="C48" s="248"/>
      <c r="D48" s="522"/>
      <c r="E48" s="522"/>
      <c r="F48" s="251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340"/>
      <c r="Y48" s="340"/>
      <c r="Z48" s="340"/>
      <c r="AA48" s="340"/>
      <c r="AB48" s="247"/>
      <c r="AC48" s="247"/>
      <c r="AD48" s="247"/>
      <c r="AE48" s="247"/>
      <c r="AF48" s="247"/>
      <c r="AG48" s="247"/>
      <c r="AH48" s="247"/>
      <c r="AI48" s="247"/>
      <c r="AJ48" s="535"/>
      <c r="AK48" s="535"/>
      <c r="AL48" s="535"/>
      <c r="AM48" s="535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522"/>
      <c r="BE48" s="522"/>
      <c r="BF48" s="522"/>
      <c r="BG48" s="522"/>
      <c r="BH48" s="522"/>
      <c r="BI48" s="522"/>
      <c r="BJ48" s="248"/>
      <c r="BK48" s="522"/>
      <c r="BL48" s="522"/>
      <c r="BM48" s="252"/>
      <c r="BN48" s="522"/>
      <c r="BO48" s="522"/>
      <c r="BP48" s="522"/>
      <c r="BQ48" s="522"/>
      <c r="BR48" s="522"/>
      <c r="BS48" s="522"/>
      <c r="BT48" s="522"/>
      <c r="BU48" s="522"/>
      <c r="BV48" s="522"/>
      <c r="BW48" s="522"/>
      <c r="BX48" s="522"/>
      <c r="BY48" s="522"/>
      <c r="BZ48" s="522"/>
      <c r="CA48" s="522"/>
      <c r="CB48" s="522"/>
      <c r="CC48" s="522"/>
      <c r="CD48" s="522"/>
      <c r="CE48" s="522"/>
      <c r="CF48" s="522"/>
      <c r="CG48" s="522"/>
      <c r="CH48" s="522"/>
      <c r="CI48" s="522"/>
      <c r="CJ48" s="522"/>
      <c r="CK48" s="522"/>
      <c r="CL48" s="522"/>
      <c r="CM48" s="522"/>
      <c r="CN48" s="522"/>
      <c r="CO48" s="522"/>
      <c r="CP48" s="522"/>
      <c r="CQ48" s="522"/>
      <c r="CR48" s="522"/>
      <c r="CS48" s="522"/>
      <c r="CT48" s="522"/>
      <c r="CU48" s="522"/>
      <c r="CV48" s="522"/>
      <c r="CW48" s="522"/>
      <c r="CX48" s="522"/>
      <c r="CY48" s="522"/>
      <c r="CZ48" s="522"/>
      <c r="DA48" s="522"/>
      <c r="DB48" s="522"/>
      <c r="DC48" s="522"/>
      <c r="DD48" s="522"/>
      <c r="DE48" s="522"/>
      <c r="DF48" s="522"/>
      <c r="DG48" s="522"/>
      <c r="DH48" s="522"/>
      <c r="DI48" s="522"/>
      <c r="DJ48" s="522"/>
      <c r="DK48" s="522"/>
      <c r="DL48" s="522"/>
      <c r="DM48" s="522"/>
      <c r="DN48" s="522"/>
      <c r="DO48" s="522"/>
      <c r="DP48" s="522"/>
      <c r="DQ48" s="522"/>
      <c r="DR48" s="522"/>
      <c r="DS48" s="522"/>
      <c r="DT48" s="522"/>
      <c r="DU48" s="522"/>
      <c r="DV48" s="522"/>
      <c r="DW48" s="522"/>
      <c r="DX48" s="522"/>
      <c r="DY48" s="522"/>
    </row>
    <row r="49" spans="2:129" ht="15.75" thickBot="1">
      <c r="B49" s="522"/>
      <c r="C49" s="522"/>
      <c r="D49" s="522"/>
      <c r="E49" s="522"/>
      <c r="F49" s="523"/>
      <c r="G49" s="621">
        <v>2</v>
      </c>
      <c r="H49" s="622"/>
      <c r="I49" s="622"/>
      <c r="J49" s="623"/>
      <c r="K49" s="621">
        <v>3</v>
      </c>
      <c r="L49" s="622"/>
      <c r="M49" s="622"/>
      <c r="N49" s="623"/>
      <c r="O49" s="622">
        <v>4</v>
      </c>
      <c r="P49" s="622"/>
      <c r="Q49" s="622"/>
      <c r="R49" s="623"/>
      <c r="S49" s="622">
        <v>4</v>
      </c>
      <c r="T49" s="622"/>
      <c r="U49" s="622"/>
      <c r="V49" s="622"/>
      <c r="W49" s="623"/>
      <c r="X49" s="622">
        <v>6</v>
      </c>
      <c r="Y49" s="622"/>
      <c r="Z49" s="622"/>
      <c r="AA49" s="623"/>
      <c r="AB49" s="622">
        <v>7</v>
      </c>
      <c r="AC49" s="622"/>
      <c r="AD49" s="622"/>
      <c r="AE49" s="623"/>
      <c r="AF49" s="622">
        <v>9</v>
      </c>
      <c r="AG49" s="622"/>
      <c r="AH49" s="622"/>
      <c r="AI49" s="623"/>
      <c r="AJ49" s="621">
        <v>10</v>
      </c>
      <c r="AK49" s="622"/>
      <c r="AL49" s="622"/>
      <c r="AM49" s="623"/>
      <c r="AN49" s="621">
        <v>13</v>
      </c>
      <c r="AO49" s="622"/>
      <c r="AP49" s="622"/>
      <c r="AQ49" s="623"/>
      <c r="AR49" s="621">
        <v>14</v>
      </c>
      <c r="AS49" s="622"/>
      <c r="AT49" s="622"/>
      <c r="AU49" s="623"/>
      <c r="AV49" s="622">
        <v>15</v>
      </c>
      <c r="AW49" s="622"/>
      <c r="AX49" s="622"/>
      <c r="AY49" s="623"/>
      <c r="AZ49" s="621">
        <v>16</v>
      </c>
      <c r="BA49" s="622"/>
      <c r="BB49" s="622"/>
      <c r="BC49" s="623"/>
      <c r="BD49" s="622">
        <v>19</v>
      </c>
      <c r="BE49" s="622"/>
      <c r="BF49" s="622"/>
      <c r="BG49" s="623"/>
      <c r="BH49" s="534"/>
      <c r="BI49" s="522"/>
      <c r="BJ49" s="61"/>
      <c r="BK49" s="340"/>
      <c r="BL49" s="522"/>
      <c r="BM49" s="91"/>
      <c r="BN49" s="621">
        <v>21</v>
      </c>
      <c r="BO49" s="622"/>
      <c r="BP49" s="622"/>
      <c r="BQ49" s="623"/>
      <c r="BR49" s="621">
        <v>22</v>
      </c>
      <c r="BS49" s="622"/>
      <c r="BT49" s="622"/>
      <c r="BU49" s="623"/>
      <c r="BV49" s="621">
        <v>22</v>
      </c>
      <c r="BW49" s="622"/>
      <c r="BX49" s="622"/>
      <c r="BY49" s="623"/>
      <c r="BZ49" s="621">
        <v>23</v>
      </c>
      <c r="CA49" s="622"/>
      <c r="CB49" s="622"/>
      <c r="CC49" s="623"/>
      <c r="CD49" s="622">
        <v>24</v>
      </c>
      <c r="CE49" s="622"/>
      <c r="CF49" s="622"/>
      <c r="CG49" s="623"/>
      <c r="CH49" s="622">
        <v>25</v>
      </c>
      <c r="CI49" s="622"/>
      <c r="CJ49" s="622"/>
      <c r="CK49" s="623"/>
      <c r="CL49" s="622">
        <v>26</v>
      </c>
      <c r="CM49" s="622"/>
      <c r="CN49" s="622"/>
      <c r="CO49" s="623"/>
      <c r="CP49" s="621">
        <v>28</v>
      </c>
      <c r="CQ49" s="622"/>
      <c r="CR49" s="622"/>
      <c r="CS49" s="623"/>
      <c r="CT49" s="622">
        <v>32</v>
      </c>
      <c r="CU49" s="622"/>
      <c r="CV49" s="622"/>
      <c r="CW49" s="623"/>
      <c r="CX49" s="622">
        <v>34</v>
      </c>
      <c r="CY49" s="622"/>
      <c r="CZ49" s="622"/>
      <c r="DA49" s="623"/>
      <c r="DB49" s="622">
        <v>36</v>
      </c>
      <c r="DC49" s="622"/>
      <c r="DD49" s="622"/>
      <c r="DE49" s="623"/>
      <c r="DF49" s="622">
        <v>38</v>
      </c>
      <c r="DG49" s="622"/>
      <c r="DH49" s="622"/>
      <c r="DI49" s="623"/>
      <c r="DJ49" s="622">
        <v>44</v>
      </c>
      <c r="DK49" s="622"/>
      <c r="DL49" s="622"/>
      <c r="DM49" s="623"/>
      <c r="DN49" s="622">
        <v>45</v>
      </c>
      <c r="DO49" s="622"/>
      <c r="DP49" s="622"/>
      <c r="DQ49" s="623"/>
      <c r="DR49" s="622">
        <v>46</v>
      </c>
      <c r="DS49" s="622"/>
      <c r="DT49" s="622"/>
      <c r="DU49" s="623"/>
      <c r="DV49" s="621">
        <v>48</v>
      </c>
      <c r="DW49" s="622"/>
      <c r="DX49" s="622"/>
      <c r="DY49" s="623"/>
    </row>
    <row r="50" spans="2:129">
      <c r="B50" s="522"/>
      <c r="C50" s="522"/>
      <c r="D50" s="522"/>
      <c r="E50" s="522"/>
      <c r="F50" s="523"/>
      <c r="G50" s="627" t="s">
        <v>183</v>
      </c>
      <c r="H50" s="628"/>
      <c r="I50" s="628"/>
      <c r="J50" s="629"/>
      <c r="K50" s="645" t="s">
        <v>183</v>
      </c>
      <c r="L50" s="645"/>
      <c r="M50" s="645"/>
      <c r="N50" s="646"/>
      <c r="O50" s="645" t="s">
        <v>183</v>
      </c>
      <c r="P50" s="645"/>
      <c r="Q50" s="645"/>
      <c r="R50" s="646"/>
      <c r="S50" s="645" t="s">
        <v>183</v>
      </c>
      <c r="T50" s="645"/>
      <c r="U50" s="645"/>
      <c r="V50" s="645"/>
      <c r="W50" s="646"/>
      <c r="X50" s="645" t="s">
        <v>183</v>
      </c>
      <c r="Y50" s="645"/>
      <c r="Z50" s="645"/>
      <c r="AA50" s="646"/>
      <c r="AB50" s="645" t="s">
        <v>183</v>
      </c>
      <c r="AC50" s="645"/>
      <c r="AD50" s="645"/>
      <c r="AE50" s="646"/>
      <c r="AF50" s="645" t="s">
        <v>184</v>
      </c>
      <c r="AG50" s="645"/>
      <c r="AH50" s="645"/>
      <c r="AI50" s="646"/>
      <c r="AJ50" s="627" t="s">
        <v>184</v>
      </c>
      <c r="AK50" s="628"/>
      <c r="AL50" s="628"/>
      <c r="AM50" s="629"/>
      <c r="AN50" s="627" t="s">
        <v>184</v>
      </c>
      <c r="AO50" s="628"/>
      <c r="AP50" s="628"/>
      <c r="AQ50" s="629"/>
      <c r="AR50" s="645" t="s">
        <v>183</v>
      </c>
      <c r="AS50" s="645"/>
      <c r="AT50" s="645"/>
      <c r="AU50" s="646"/>
      <c r="AV50" s="645" t="s">
        <v>184</v>
      </c>
      <c r="AW50" s="645"/>
      <c r="AX50" s="645"/>
      <c r="AY50" s="646"/>
      <c r="AZ50" s="627" t="s">
        <v>184</v>
      </c>
      <c r="BA50" s="628"/>
      <c r="BB50" s="628"/>
      <c r="BC50" s="629"/>
      <c r="BD50" s="645" t="s">
        <v>184</v>
      </c>
      <c r="BE50" s="645"/>
      <c r="BF50" s="645"/>
      <c r="BG50" s="646"/>
      <c r="BH50" s="534"/>
      <c r="BI50" s="522"/>
      <c r="BJ50" s="61"/>
      <c r="BK50" s="340"/>
      <c r="BL50" s="522"/>
      <c r="BM50" s="523"/>
      <c r="BN50" s="645" t="s">
        <v>184</v>
      </c>
      <c r="BO50" s="645"/>
      <c r="BP50" s="645"/>
      <c r="BQ50" s="646"/>
      <c r="BR50" s="627" t="s">
        <v>184</v>
      </c>
      <c r="BS50" s="628"/>
      <c r="BT50" s="628"/>
      <c r="BU50" s="629"/>
      <c r="BV50" s="627" t="s">
        <v>184</v>
      </c>
      <c r="BW50" s="628"/>
      <c r="BX50" s="628"/>
      <c r="BY50" s="629"/>
      <c r="BZ50" s="627" t="s">
        <v>184</v>
      </c>
      <c r="CA50" s="628"/>
      <c r="CB50" s="628"/>
      <c r="CC50" s="629"/>
      <c r="CD50" s="645" t="s">
        <v>184</v>
      </c>
      <c r="CE50" s="645"/>
      <c r="CF50" s="645"/>
      <c r="CG50" s="646"/>
      <c r="CH50" s="645" t="s">
        <v>184</v>
      </c>
      <c r="CI50" s="645"/>
      <c r="CJ50" s="645"/>
      <c r="CK50" s="646"/>
      <c r="CL50" s="645" t="s">
        <v>184</v>
      </c>
      <c r="CM50" s="645"/>
      <c r="CN50" s="645"/>
      <c r="CO50" s="646"/>
      <c r="CP50" s="645" t="s">
        <v>184</v>
      </c>
      <c r="CQ50" s="645"/>
      <c r="CR50" s="645"/>
      <c r="CS50" s="646"/>
      <c r="CT50" s="645" t="s">
        <v>183</v>
      </c>
      <c r="CU50" s="645"/>
      <c r="CV50" s="645"/>
      <c r="CW50" s="646"/>
      <c r="CX50" s="645" t="s">
        <v>184</v>
      </c>
      <c r="CY50" s="645"/>
      <c r="CZ50" s="645"/>
      <c r="DA50" s="646"/>
      <c r="DB50" s="645" t="s">
        <v>184</v>
      </c>
      <c r="DC50" s="645"/>
      <c r="DD50" s="645"/>
      <c r="DE50" s="646"/>
      <c r="DF50" s="645" t="s">
        <v>183</v>
      </c>
      <c r="DG50" s="645"/>
      <c r="DH50" s="645"/>
      <c r="DI50" s="646"/>
      <c r="DJ50" s="645" t="s">
        <v>183</v>
      </c>
      <c r="DK50" s="645"/>
      <c r="DL50" s="645"/>
      <c r="DM50" s="646"/>
      <c r="DN50" s="645" t="s">
        <v>184</v>
      </c>
      <c r="DO50" s="645"/>
      <c r="DP50" s="645"/>
      <c r="DQ50" s="646"/>
      <c r="DR50" s="645" t="s">
        <v>184</v>
      </c>
      <c r="DS50" s="645"/>
      <c r="DT50" s="645"/>
      <c r="DU50" s="646"/>
      <c r="DV50" s="647" t="s">
        <v>184</v>
      </c>
      <c r="DW50" s="645"/>
      <c r="DX50" s="645"/>
      <c r="DY50" s="646"/>
    </row>
    <row r="51" spans="2:129" ht="15.75" thickBot="1">
      <c r="B51" s="522"/>
      <c r="C51" s="522"/>
      <c r="D51" s="522"/>
      <c r="E51" s="522"/>
      <c r="F51" s="523"/>
      <c r="G51" s="634" t="s">
        <v>272</v>
      </c>
      <c r="H51" s="634"/>
      <c r="I51" s="634"/>
      <c r="J51" s="635"/>
      <c r="K51" s="634" t="s">
        <v>186</v>
      </c>
      <c r="L51" s="634"/>
      <c r="M51" s="634"/>
      <c r="N51" s="635"/>
      <c r="O51" s="634" t="s">
        <v>187</v>
      </c>
      <c r="P51" s="634"/>
      <c r="Q51" s="634"/>
      <c r="R51" s="635"/>
      <c r="S51" s="648" t="s">
        <v>273</v>
      </c>
      <c r="T51" s="634"/>
      <c r="U51" s="634"/>
      <c r="V51" s="634"/>
      <c r="W51" s="635"/>
      <c r="X51" s="634" t="s">
        <v>189</v>
      </c>
      <c r="Y51" s="634"/>
      <c r="Z51" s="634"/>
      <c r="AA51" s="635"/>
      <c r="AB51" s="634" t="s">
        <v>190</v>
      </c>
      <c r="AC51" s="634"/>
      <c r="AD51" s="634"/>
      <c r="AE51" s="635"/>
      <c r="AF51" s="634" t="s">
        <v>191</v>
      </c>
      <c r="AG51" s="634"/>
      <c r="AH51" s="634"/>
      <c r="AI51" s="635"/>
      <c r="AJ51" s="633" t="s">
        <v>192</v>
      </c>
      <c r="AK51" s="634"/>
      <c r="AL51" s="634"/>
      <c r="AM51" s="635"/>
      <c r="AN51" s="633" t="s">
        <v>193</v>
      </c>
      <c r="AO51" s="634"/>
      <c r="AP51" s="634"/>
      <c r="AQ51" s="635"/>
      <c r="AR51" s="634" t="s">
        <v>194</v>
      </c>
      <c r="AS51" s="634"/>
      <c r="AT51" s="634"/>
      <c r="AU51" s="635"/>
      <c r="AV51" s="633" t="s">
        <v>195</v>
      </c>
      <c r="AW51" s="634"/>
      <c r="AX51" s="634"/>
      <c r="AY51" s="635"/>
      <c r="AZ51" s="633" t="s">
        <v>196</v>
      </c>
      <c r="BA51" s="634"/>
      <c r="BB51" s="634"/>
      <c r="BC51" s="635"/>
      <c r="BD51" s="634" t="s">
        <v>197</v>
      </c>
      <c r="BE51" s="634"/>
      <c r="BF51" s="634"/>
      <c r="BG51" s="635"/>
      <c r="BH51" s="534"/>
      <c r="BI51" s="522"/>
      <c r="BJ51" s="61"/>
      <c r="BK51" s="340"/>
      <c r="BL51" s="522"/>
      <c r="BM51" s="523"/>
      <c r="BN51" s="634" t="s">
        <v>198</v>
      </c>
      <c r="BO51" s="634"/>
      <c r="BP51" s="634"/>
      <c r="BQ51" s="635"/>
      <c r="BR51" s="642" t="s">
        <v>274</v>
      </c>
      <c r="BS51" s="643"/>
      <c r="BT51" s="643"/>
      <c r="BU51" s="644"/>
      <c r="BV51" s="642" t="s">
        <v>200</v>
      </c>
      <c r="BW51" s="643"/>
      <c r="BX51" s="643"/>
      <c r="BY51" s="644"/>
      <c r="BZ51" s="633" t="s">
        <v>201</v>
      </c>
      <c r="CA51" s="634"/>
      <c r="CB51" s="634"/>
      <c r="CC51" s="635"/>
      <c r="CD51" s="634" t="s">
        <v>202</v>
      </c>
      <c r="CE51" s="634"/>
      <c r="CF51" s="634"/>
      <c r="CG51" s="635"/>
      <c r="CH51" s="634" t="s">
        <v>203</v>
      </c>
      <c r="CI51" s="634"/>
      <c r="CJ51" s="634"/>
      <c r="CK51" s="635"/>
      <c r="CL51" s="634" t="s">
        <v>204</v>
      </c>
      <c r="CM51" s="634"/>
      <c r="CN51" s="634"/>
      <c r="CO51" s="635"/>
      <c r="CP51" s="634" t="s">
        <v>205</v>
      </c>
      <c r="CQ51" s="634"/>
      <c r="CR51" s="634"/>
      <c r="CS51" s="635"/>
      <c r="CT51" s="633" t="s">
        <v>206</v>
      </c>
      <c r="CU51" s="634"/>
      <c r="CV51" s="634"/>
      <c r="CW51" s="635"/>
      <c r="CX51" s="634" t="s">
        <v>207</v>
      </c>
      <c r="CY51" s="634"/>
      <c r="CZ51" s="634"/>
      <c r="DA51" s="635"/>
      <c r="DB51" s="633" t="s">
        <v>208</v>
      </c>
      <c r="DC51" s="634"/>
      <c r="DD51" s="634"/>
      <c r="DE51" s="635"/>
      <c r="DF51" s="634" t="s">
        <v>209</v>
      </c>
      <c r="DG51" s="634"/>
      <c r="DH51" s="634"/>
      <c r="DI51" s="635"/>
      <c r="DJ51" s="634" t="s">
        <v>210</v>
      </c>
      <c r="DK51" s="634"/>
      <c r="DL51" s="634"/>
      <c r="DM51" s="635"/>
      <c r="DN51" s="634" t="s">
        <v>211</v>
      </c>
      <c r="DO51" s="634"/>
      <c r="DP51" s="634"/>
      <c r="DQ51" s="635"/>
      <c r="DR51" s="634" t="s">
        <v>212</v>
      </c>
      <c r="DS51" s="634"/>
      <c r="DT51" s="634"/>
      <c r="DU51" s="635"/>
      <c r="DV51" s="639" t="s">
        <v>213</v>
      </c>
      <c r="DW51" s="640"/>
      <c r="DX51" s="640"/>
      <c r="DY51" s="641"/>
    </row>
    <row r="52" spans="2:129" ht="15.75" thickBot="1">
      <c r="B52" s="514" t="s">
        <v>214</v>
      </c>
      <c r="C52" s="514" t="s">
        <v>215</v>
      </c>
      <c r="D52" s="514" t="s">
        <v>216</v>
      </c>
      <c r="E52" s="514" t="s">
        <v>217</v>
      </c>
      <c r="F52" s="63" t="s">
        <v>218</v>
      </c>
      <c r="G52" s="514" t="s">
        <v>171</v>
      </c>
      <c r="H52" s="514" t="s">
        <v>219</v>
      </c>
      <c r="I52" s="56" t="s">
        <v>220</v>
      </c>
      <c r="J52" s="515" t="s">
        <v>221</v>
      </c>
      <c r="K52" s="514" t="s">
        <v>171</v>
      </c>
      <c r="L52" s="514" t="s">
        <v>219</v>
      </c>
      <c r="M52" s="56" t="s">
        <v>220</v>
      </c>
      <c r="N52" s="515" t="s">
        <v>221</v>
      </c>
      <c r="O52" s="514" t="s">
        <v>171</v>
      </c>
      <c r="P52" s="514" t="s">
        <v>219</v>
      </c>
      <c r="Q52" s="56" t="s">
        <v>220</v>
      </c>
      <c r="R52" s="515" t="s">
        <v>221</v>
      </c>
      <c r="S52" s="514" t="s">
        <v>171</v>
      </c>
      <c r="T52" s="514" t="s">
        <v>219</v>
      </c>
      <c r="U52" s="56" t="s">
        <v>220</v>
      </c>
      <c r="V52" s="56"/>
      <c r="W52" s="515" t="s">
        <v>221</v>
      </c>
      <c r="X52" s="514" t="s">
        <v>171</v>
      </c>
      <c r="Y52" s="514" t="s">
        <v>219</v>
      </c>
      <c r="Z52" s="56" t="s">
        <v>220</v>
      </c>
      <c r="AA52" s="515" t="s">
        <v>221</v>
      </c>
      <c r="AB52" s="514" t="s">
        <v>171</v>
      </c>
      <c r="AC52" s="514" t="s">
        <v>219</v>
      </c>
      <c r="AD52" s="56" t="s">
        <v>220</v>
      </c>
      <c r="AE52" s="515" t="s">
        <v>221</v>
      </c>
      <c r="AF52" s="514" t="s">
        <v>171</v>
      </c>
      <c r="AG52" s="514" t="s">
        <v>219</v>
      </c>
      <c r="AH52" s="56" t="s">
        <v>220</v>
      </c>
      <c r="AI52" s="515" t="s">
        <v>221</v>
      </c>
      <c r="AJ52" s="514" t="s">
        <v>171</v>
      </c>
      <c r="AK52" s="514" t="s">
        <v>219</v>
      </c>
      <c r="AL52" s="56" t="s">
        <v>220</v>
      </c>
      <c r="AM52" s="515" t="s">
        <v>221</v>
      </c>
      <c r="AN52" s="514" t="s">
        <v>171</v>
      </c>
      <c r="AO52" s="514" t="s">
        <v>219</v>
      </c>
      <c r="AP52" s="56" t="s">
        <v>220</v>
      </c>
      <c r="AQ52" s="515" t="s">
        <v>221</v>
      </c>
      <c r="AR52" s="514" t="s">
        <v>171</v>
      </c>
      <c r="AS52" s="514" t="s">
        <v>219</v>
      </c>
      <c r="AT52" s="56" t="s">
        <v>220</v>
      </c>
      <c r="AU52" s="515" t="s">
        <v>221</v>
      </c>
      <c r="AV52" s="514" t="s">
        <v>171</v>
      </c>
      <c r="AW52" s="514" t="s">
        <v>219</v>
      </c>
      <c r="AX52" s="56" t="s">
        <v>220</v>
      </c>
      <c r="AY52" s="237" t="s">
        <v>221</v>
      </c>
      <c r="AZ52" s="513" t="s">
        <v>171</v>
      </c>
      <c r="BA52" s="514" t="s">
        <v>219</v>
      </c>
      <c r="BB52" s="56" t="s">
        <v>220</v>
      </c>
      <c r="BC52" s="507" t="s">
        <v>221</v>
      </c>
      <c r="BD52" s="514" t="s">
        <v>171</v>
      </c>
      <c r="BE52" s="514" t="s">
        <v>219</v>
      </c>
      <c r="BF52" s="56" t="s">
        <v>220</v>
      </c>
      <c r="BG52" s="507" t="s">
        <v>221</v>
      </c>
      <c r="BH52" s="534"/>
      <c r="BI52" s="514" t="s">
        <v>214</v>
      </c>
      <c r="BJ52" s="250" t="s">
        <v>215</v>
      </c>
      <c r="BK52" s="520" t="s">
        <v>216</v>
      </c>
      <c r="BL52" s="522" t="s">
        <v>217</v>
      </c>
      <c r="BM52" s="63" t="s">
        <v>218</v>
      </c>
      <c r="BN52" s="514" t="s">
        <v>171</v>
      </c>
      <c r="BO52" s="514" t="s">
        <v>219</v>
      </c>
      <c r="BP52" s="56" t="s">
        <v>220</v>
      </c>
      <c r="BQ52" s="515" t="s">
        <v>221</v>
      </c>
      <c r="BR52" s="514" t="s">
        <v>171</v>
      </c>
      <c r="BS52" s="514" t="s">
        <v>219</v>
      </c>
      <c r="BT52" s="56" t="s">
        <v>220</v>
      </c>
      <c r="BU52" s="515" t="s">
        <v>221</v>
      </c>
      <c r="BV52" s="514" t="s">
        <v>171</v>
      </c>
      <c r="BW52" s="514" t="s">
        <v>219</v>
      </c>
      <c r="BX52" s="56" t="s">
        <v>220</v>
      </c>
      <c r="BY52" s="515" t="s">
        <v>221</v>
      </c>
      <c r="BZ52" s="514" t="s">
        <v>171</v>
      </c>
      <c r="CA52" s="514" t="s">
        <v>219</v>
      </c>
      <c r="CB52" s="56" t="s">
        <v>220</v>
      </c>
      <c r="CC52" s="515" t="s">
        <v>221</v>
      </c>
      <c r="CD52" s="514" t="s">
        <v>171</v>
      </c>
      <c r="CE52" s="514" t="s">
        <v>219</v>
      </c>
      <c r="CF52" s="56" t="s">
        <v>220</v>
      </c>
      <c r="CG52" s="515" t="s">
        <v>221</v>
      </c>
      <c r="CH52" s="514" t="s">
        <v>171</v>
      </c>
      <c r="CI52" s="514" t="s">
        <v>219</v>
      </c>
      <c r="CJ52" s="56" t="s">
        <v>220</v>
      </c>
      <c r="CK52" s="515" t="s">
        <v>221</v>
      </c>
      <c r="CL52" s="514" t="s">
        <v>171</v>
      </c>
      <c r="CM52" s="514" t="s">
        <v>219</v>
      </c>
      <c r="CN52" s="56" t="s">
        <v>220</v>
      </c>
      <c r="CO52" s="515" t="s">
        <v>221</v>
      </c>
      <c r="CP52" s="514" t="s">
        <v>171</v>
      </c>
      <c r="CQ52" s="514" t="s">
        <v>219</v>
      </c>
      <c r="CR52" s="56" t="s">
        <v>220</v>
      </c>
      <c r="CS52" s="515" t="s">
        <v>221</v>
      </c>
      <c r="CT52" s="514" t="s">
        <v>171</v>
      </c>
      <c r="CU52" s="514" t="s">
        <v>219</v>
      </c>
      <c r="CV52" s="56" t="s">
        <v>220</v>
      </c>
      <c r="CW52" s="237" t="s">
        <v>221</v>
      </c>
      <c r="CX52" s="514" t="s">
        <v>171</v>
      </c>
      <c r="CY52" s="514" t="s">
        <v>219</v>
      </c>
      <c r="CZ52" s="56" t="s">
        <v>220</v>
      </c>
      <c r="DA52" s="515" t="s">
        <v>221</v>
      </c>
      <c r="DB52" s="514" t="s">
        <v>171</v>
      </c>
      <c r="DC52" s="514" t="s">
        <v>219</v>
      </c>
      <c r="DD52" s="56" t="s">
        <v>220</v>
      </c>
      <c r="DE52" s="515" t="s">
        <v>221</v>
      </c>
      <c r="DF52" s="514" t="s">
        <v>171</v>
      </c>
      <c r="DG52" s="514" t="s">
        <v>219</v>
      </c>
      <c r="DH52" s="56" t="s">
        <v>220</v>
      </c>
      <c r="DI52" s="515" t="s">
        <v>221</v>
      </c>
      <c r="DJ52" s="514" t="s">
        <v>171</v>
      </c>
      <c r="DK52" s="514" t="s">
        <v>219</v>
      </c>
      <c r="DL52" s="56" t="s">
        <v>220</v>
      </c>
      <c r="DM52" s="515" t="s">
        <v>221</v>
      </c>
      <c r="DN52" s="514" t="s">
        <v>171</v>
      </c>
      <c r="DO52" s="514" t="s">
        <v>219</v>
      </c>
      <c r="DP52" s="56" t="s">
        <v>220</v>
      </c>
      <c r="DQ52" s="515" t="s">
        <v>221</v>
      </c>
      <c r="DR52" s="514" t="s">
        <v>171</v>
      </c>
      <c r="DS52" s="514" t="s">
        <v>219</v>
      </c>
      <c r="DT52" s="56" t="s">
        <v>220</v>
      </c>
      <c r="DU52" s="515" t="s">
        <v>221</v>
      </c>
      <c r="DV52" s="513" t="s">
        <v>171</v>
      </c>
      <c r="DW52" s="514" t="s">
        <v>219</v>
      </c>
      <c r="DX52" s="56" t="s">
        <v>220</v>
      </c>
      <c r="DY52" s="507" t="s">
        <v>221</v>
      </c>
    </row>
    <row r="53" spans="2:129" ht="15.75" thickBot="1">
      <c r="B53" s="127">
        <v>37</v>
      </c>
      <c r="C53" s="125">
        <v>41642</v>
      </c>
      <c r="D53" s="314" t="s">
        <v>238</v>
      </c>
      <c r="E53" s="315"/>
      <c r="F53" s="316"/>
      <c r="G53" s="459"/>
      <c r="H53" s="460"/>
      <c r="I53" s="460"/>
      <c r="J53" s="461"/>
      <c r="K53" s="459"/>
      <c r="L53" s="460"/>
      <c r="M53" s="460"/>
      <c r="N53" s="461"/>
      <c r="O53" s="459"/>
      <c r="P53" s="460"/>
      <c r="Q53" s="460"/>
      <c r="R53" s="461"/>
      <c r="S53" s="213">
        <v>0</v>
      </c>
      <c r="T53" s="213">
        <v>1</v>
      </c>
      <c r="U53" s="213">
        <v>1</v>
      </c>
      <c r="V53" s="213"/>
      <c r="W53" s="438">
        <v>0</v>
      </c>
      <c r="X53" s="213">
        <v>0</v>
      </c>
      <c r="Y53" s="213">
        <v>0</v>
      </c>
      <c r="Z53" s="213">
        <v>1</v>
      </c>
      <c r="AA53" s="438">
        <v>4</v>
      </c>
      <c r="AB53" s="214">
        <v>0</v>
      </c>
      <c r="AC53" s="213">
        <v>0</v>
      </c>
      <c r="AD53" s="213">
        <v>0</v>
      </c>
      <c r="AE53" s="438">
        <v>2</v>
      </c>
      <c r="AF53" s="213">
        <v>0</v>
      </c>
      <c r="AG53" s="213">
        <v>2</v>
      </c>
      <c r="AH53" s="213">
        <v>2</v>
      </c>
      <c r="AI53" s="437">
        <v>0</v>
      </c>
      <c r="AJ53" s="459"/>
      <c r="AK53" s="460"/>
      <c r="AL53" s="460"/>
      <c r="AM53" s="461"/>
      <c r="AN53" s="213">
        <v>0</v>
      </c>
      <c r="AO53" s="213">
        <v>0</v>
      </c>
      <c r="AP53" s="213">
        <v>0</v>
      </c>
      <c r="AQ53" s="438">
        <v>0</v>
      </c>
      <c r="AR53" s="213">
        <v>0</v>
      </c>
      <c r="AS53" s="213">
        <v>0</v>
      </c>
      <c r="AT53" s="213">
        <v>3</v>
      </c>
      <c r="AU53" s="438">
        <v>2</v>
      </c>
      <c r="AV53" s="213">
        <v>1</v>
      </c>
      <c r="AW53" s="213">
        <v>1</v>
      </c>
      <c r="AX53" s="213">
        <v>2</v>
      </c>
      <c r="AY53" s="437">
        <v>0</v>
      </c>
      <c r="AZ53" s="669" t="s">
        <v>269</v>
      </c>
      <c r="BA53" s="622"/>
      <c r="BB53" s="622"/>
      <c r="BC53" s="623"/>
      <c r="BD53" s="621" t="s">
        <v>269</v>
      </c>
      <c r="BE53" s="622"/>
      <c r="BF53" s="622"/>
      <c r="BG53" s="623"/>
      <c r="BH53" s="64"/>
      <c r="BI53" s="95">
        <v>37</v>
      </c>
      <c r="BJ53" s="125">
        <v>41642</v>
      </c>
      <c r="BK53" s="320" t="s">
        <v>238</v>
      </c>
      <c r="BL53" s="240" t="s">
        <v>16</v>
      </c>
      <c r="BM53" s="137" t="s">
        <v>270</v>
      </c>
      <c r="BN53" s="136">
        <v>0</v>
      </c>
      <c r="BO53" s="136">
        <v>1</v>
      </c>
      <c r="BP53" s="136">
        <v>2</v>
      </c>
      <c r="BQ53" s="523">
        <v>0</v>
      </c>
      <c r="BR53" s="618" t="s">
        <v>275</v>
      </c>
      <c r="BS53" s="619"/>
      <c r="BT53" s="619"/>
      <c r="BU53" s="620"/>
      <c r="BV53" s="618" t="s">
        <v>225</v>
      </c>
      <c r="BW53" s="619"/>
      <c r="BX53" s="619"/>
      <c r="BY53" s="620"/>
      <c r="BZ53" s="621" t="s">
        <v>224</v>
      </c>
      <c r="CA53" s="622"/>
      <c r="CB53" s="622"/>
      <c r="CC53" s="623"/>
      <c r="CD53" s="672" t="s">
        <v>269</v>
      </c>
      <c r="CE53" s="673"/>
      <c r="CF53" s="673"/>
      <c r="CG53" s="674"/>
      <c r="CH53" s="135">
        <v>0</v>
      </c>
      <c r="CI53" s="136">
        <v>0</v>
      </c>
      <c r="CJ53" s="136">
        <v>0</v>
      </c>
      <c r="CK53" s="523">
        <v>2</v>
      </c>
      <c r="CL53" s="618" t="s">
        <v>225</v>
      </c>
      <c r="CM53" s="619"/>
      <c r="CN53" s="619"/>
      <c r="CO53" s="620"/>
      <c r="CP53" s="136">
        <v>0</v>
      </c>
      <c r="CQ53" s="136">
        <v>0</v>
      </c>
      <c r="CR53" s="136">
        <v>0</v>
      </c>
      <c r="CS53" s="523">
        <v>0</v>
      </c>
      <c r="CT53" s="675" t="s">
        <v>276</v>
      </c>
      <c r="CU53" s="676"/>
      <c r="CV53" s="676"/>
      <c r="CW53" s="677"/>
      <c r="CX53" s="436">
        <v>0</v>
      </c>
      <c r="CY53" s="436">
        <v>0</v>
      </c>
      <c r="CZ53" s="436">
        <v>1</v>
      </c>
      <c r="DA53" s="524">
        <v>0</v>
      </c>
      <c r="DB53" s="615" t="s">
        <v>277</v>
      </c>
      <c r="DC53" s="616"/>
      <c r="DD53" s="616"/>
      <c r="DE53" s="617"/>
      <c r="DF53" s="672" t="s">
        <v>269</v>
      </c>
      <c r="DG53" s="673"/>
      <c r="DH53" s="673"/>
      <c r="DI53" s="674"/>
      <c r="DJ53" s="652" t="s">
        <v>225</v>
      </c>
      <c r="DK53" s="653"/>
      <c r="DL53" s="653"/>
      <c r="DM53" s="654"/>
      <c r="DN53" s="135">
        <v>0</v>
      </c>
      <c r="DO53" s="136">
        <v>0</v>
      </c>
      <c r="DP53" s="136">
        <v>0</v>
      </c>
      <c r="DQ53" s="523">
        <v>0</v>
      </c>
      <c r="DR53" s="136">
        <v>0</v>
      </c>
      <c r="DS53" s="136">
        <v>1</v>
      </c>
      <c r="DT53" s="136">
        <v>2</v>
      </c>
      <c r="DU53" s="523">
        <v>0</v>
      </c>
      <c r="DV53" s="136">
        <v>0</v>
      </c>
      <c r="DW53" s="238">
        <v>0</v>
      </c>
      <c r="DX53" s="136">
        <v>0</v>
      </c>
      <c r="DY53" s="239">
        <v>0</v>
      </c>
    </row>
    <row r="54" spans="2:129" s="236" customFormat="1" ht="15" customHeight="1" thickBot="1">
      <c r="B54" s="21">
        <v>38</v>
      </c>
      <c r="C54" s="180">
        <v>42010</v>
      </c>
      <c r="D54" s="312" t="s">
        <v>240</v>
      </c>
      <c r="E54" s="253"/>
      <c r="F54" s="117"/>
      <c r="G54" s="462"/>
      <c r="H54" s="463"/>
      <c r="I54" s="463"/>
      <c r="J54" s="464"/>
      <c r="K54" s="462"/>
      <c r="L54" s="463"/>
      <c r="M54" s="463"/>
      <c r="N54" s="464"/>
      <c r="O54" s="462"/>
      <c r="P54" s="463"/>
      <c r="Q54" s="463"/>
      <c r="R54" s="464"/>
      <c r="S54" s="234">
        <v>1</v>
      </c>
      <c r="T54" s="234">
        <v>0</v>
      </c>
      <c r="U54" s="234">
        <v>3</v>
      </c>
      <c r="V54" s="234"/>
      <c r="W54" s="235">
        <v>9</v>
      </c>
      <c r="X54" s="678" t="s">
        <v>269</v>
      </c>
      <c r="Y54" s="679"/>
      <c r="Z54" s="679"/>
      <c r="AA54" s="680"/>
      <c r="AB54" s="234">
        <v>0</v>
      </c>
      <c r="AC54" s="234">
        <v>0</v>
      </c>
      <c r="AD54" s="234">
        <v>2</v>
      </c>
      <c r="AE54" s="241">
        <v>0</v>
      </c>
      <c r="AF54" s="234">
        <v>1</v>
      </c>
      <c r="AG54" s="234">
        <v>0</v>
      </c>
      <c r="AH54" s="234">
        <v>2</v>
      </c>
      <c r="AI54" s="235">
        <v>2</v>
      </c>
      <c r="AJ54" s="462"/>
      <c r="AK54" s="463"/>
      <c r="AL54" s="463"/>
      <c r="AM54" s="464"/>
      <c r="AN54" s="234">
        <v>0</v>
      </c>
      <c r="AO54" s="234">
        <v>1</v>
      </c>
      <c r="AP54" s="234">
        <v>2</v>
      </c>
      <c r="AQ54" s="235">
        <v>2</v>
      </c>
      <c r="AR54" s="234">
        <v>0</v>
      </c>
      <c r="AS54" s="234">
        <v>0</v>
      </c>
      <c r="AT54" s="234">
        <v>-1</v>
      </c>
      <c r="AU54" s="235">
        <v>7</v>
      </c>
      <c r="AV54" s="234">
        <v>0</v>
      </c>
      <c r="AW54" s="234">
        <v>1</v>
      </c>
      <c r="AX54" s="234">
        <v>2</v>
      </c>
      <c r="AY54" s="235">
        <v>0</v>
      </c>
      <c r="AZ54" s="234">
        <v>0</v>
      </c>
      <c r="BA54" s="234">
        <v>2</v>
      </c>
      <c r="BB54" s="234">
        <v>2</v>
      </c>
      <c r="BC54" s="235">
        <v>0</v>
      </c>
      <c r="BD54" s="513">
        <v>0</v>
      </c>
      <c r="BE54" s="514">
        <v>0</v>
      </c>
      <c r="BF54" s="514">
        <v>1</v>
      </c>
      <c r="BG54" s="515">
        <v>2</v>
      </c>
      <c r="BH54" s="534"/>
      <c r="BI54" s="515">
        <v>38</v>
      </c>
      <c r="BJ54" s="318">
        <v>41645</v>
      </c>
      <c r="BK54" s="319" t="s">
        <v>240</v>
      </c>
      <c r="BL54" s="434" t="s">
        <v>16</v>
      </c>
      <c r="BM54" s="94" t="s">
        <v>271</v>
      </c>
      <c r="BN54" s="504">
        <v>0</v>
      </c>
      <c r="BO54" s="505">
        <v>1</v>
      </c>
      <c r="BP54" s="505">
        <v>1</v>
      </c>
      <c r="BQ54" s="506">
        <v>0</v>
      </c>
      <c r="BR54" s="618" t="s">
        <v>275</v>
      </c>
      <c r="BS54" s="619"/>
      <c r="BT54" s="619"/>
      <c r="BU54" s="620"/>
      <c r="BV54" s="618" t="s">
        <v>225</v>
      </c>
      <c r="BW54" s="619"/>
      <c r="BX54" s="619"/>
      <c r="BY54" s="620"/>
      <c r="BZ54" s="621" t="s">
        <v>224</v>
      </c>
      <c r="CA54" s="622"/>
      <c r="CB54" s="622"/>
      <c r="CC54" s="623"/>
      <c r="CD54" s="621" t="s">
        <v>269</v>
      </c>
      <c r="CE54" s="622"/>
      <c r="CF54" s="622"/>
      <c r="CG54" s="623"/>
      <c r="CH54" s="621" t="s">
        <v>269</v>
      </c>
      <c r="CI54" s="622"/>
      <c r="CJ54" s="622"/>
      <c r="CK54" s="623"/>
      <c r="CL54" s="618" t="s">
        <v>225</v>
      </c>
      <c r="CM54" s="619"/>
      <c r="CN54" s="619"/>
      <c r="CO54" s="620"/>
      <c r="CP54" s="505">
        <v>1</v>
      </c>
      <c r="CQ54" s="505">
        <v>1</v>
      </c>
      <c r="CR54" s="505">
        <v>1</v>
      </c>
      <c r="CS54" s="506">
        <v>0</v>
      </c>
      <c r="CT54" s="505">
        <v>0</v>
      </c>
      <c r="CU54" s="505">
        <v>0</v>
      </c>
      <c r="CV54" s="505">
        <v>-1</v>
      </c>
      <c r="CW54" s="506">
        <v>0</v>
      </c>
      <c r="CX54" s="615" t="s">
        <v>278</v>
      </c>
      <c r="CY54" s="616"/>
      <c r="CZ54" s="616"/>
      <c r="DA54" s="617"/>
      <c r="DB54" s="615" t="s">
        <v>277</v>
      </c>
      <c r="DC54" s="616"/>
      <c r="DD54" s="616"/>
      <c r="DE54" s="617"/>
      <c r="DF54" s="504">
        <v>0</v>
      </c>
      <c r="DG54" s="505">
        <v>0</v>
      </c>
      <c r="DH54" s="505">
        <v>-1</v>
      </c>
      <c r="DI54" s="506">
        <v>0</v>
      </c>
      <c r="DJ54" s="652" t="s">
        <v>225</v>
      </c>
      <c r="DK54" s="653"/>
      <c r="DL54" s="653"/>
      <c r="DM54" s="654"/>
      <c r="DN54" s="254">
        <v>1</v>
      </c>
      <c r="DO54" s="505">
        <v>0</v>
      </c>
      <c r="DP54" s="505">
        <v>2</v>
      </c>
      <c r="DQ54" s="506">
        <v>0</v>
      </c>
      <c r="DR54" s="505">
        <v>0</v>
      </c>
      <c r="DS54" s="505">
        <v>0</v>
      </c>
      <c r="DT54" s="505">
        <v>-1</v>
      </c>
      <c r="DU54" s="506">
        <v>2</v>
      </c>
      <c r="DV54" s="505">
        <v>0</v>
      </c>
      <c r="DW54" s="505">
        <v>1</v>
      </c>
      <c r="DX54" s="505">
        <v>1</v>
      </c>
      <c r="DY54" s="506">
        <v>0</v>
      </c>
    </row>
    <row r="55" spans="2:129" ht="15.75" thickBot="1">
      <c r="B55" s="184">
        <v>39</v>
      </c>
      <c r="C55" s="179">
        <v>41648</v>
      </c>
      <c r="D55" s="86" t="s">
        <v>279</v>
      </c>
      <c r="E55" s="322"/>
      <c r="F55" s="242"/>
      <c r="G55" s="621" t="s">
        <v>280</v>
      </c>
      <c r="H55" s="622"/>
      <c r="I55" s="622"/>
      <c r="J55" s="623"/>
      <c r="K55" s="536">
        <v>0</v>
      </c>
      <c r="L55" s="537">
        <v>0</v>
      </c>
      <c r="M55" s="537">
        <v>0</v>
      </c>
      <c r="N55" s="537">
        <v>0</v>
      </c>
      <c r="O55" s="536">
        <v>0</v>
      </c>
      <c r="P55" s="537">
        <v>0</v>
      </c>
      <c r="Q55" s="537">
        <v>1</v>
      </c>
      <c r="R55" s="538">
        <v>0</v>
      </c>
      <c r="S55" s="536">
        <v>0</v>
      </c>
      <c r="T55" s="537">
        <v>0</v>
      </c>
      <c r="U55" s="537">
        <v>1</v>
      </c>
      <c r="V55" s="537"/>
      <c r="W55" s="538">
        <v>0</v>
      </c>
      <c r="X55" s="537">
        <v>0</v>
      </c>
      <c r="Y55" s="537">
        <v>0</v>
      </c>
      <c r="Z55" s="537">
        <v>2</v>
      </c>
      <c r="AA55" s="537">
        <v>4</v>
      </c>
      <c r="AB55" s="536">
        <v>1</v>
      </c>
      <c r="AC55" s="537">
        <v>0</v>
      </c>
      <c r="AD55" s="537">
        <v>2</v>
      </c>
      <c r="AE55" s="538">
        <v>0</v>
      </c>
      <c r="AF55" s="537">
        <v>0</v>
      </c>
      <c r="AG55" s="537">
        <v>0</v>
      </c>
      <c r="AH55" s="537">
        <v>0</v>
      </c>
      <c r="AI55" s="538">
        <v>0</v>
      </c>
      <c r="AJ55" s="453"/>
      <c r="AK55" s="454"/>
      <c r="AL55" s="454"/>
      <c r="AM55" s="466"/>
      <c r="AN55" s="536">
        <v>0</v>
      </c>
      <c r="AO55" s="537">
        <v>0</v>
      </c>
      <c r="AP55" s="537">
        <v>0</v>
      </c>
      <c r="AQ55" s="538">
        <v>0</v>
      </c>
      <c r="AR55" s="612" t="s">
        <v>269</v>
      </c>
      <c r="AS55" s="613"/>
      <c r="AT55" s="613"/>
      <c r="AU55" s="614"/>
      <c r="AV55" s="536">
        <v>0</v>
      </c>
      <c r="AW55" s="537">
        <v>0</v>
      </c>
      <c r="AX55" s="537">
        <v>0</v>
      </c>
      <c r="AY55" s="538">
        <v>0</v>
      </c>
      <c r="AZ55" s="537">
        <v>0</v>
      </c>
      <c r="BA55" s="537">
        <v>0</v>
      </c>
      <c r="BB55" s="537">
        <v>2</v>
      </c>
      <c r="BC55" s="537">
        <v>2</v>
      </c>
      <c r="BD55" s="536">
        <v>0</v>
      </c>
      <c r="BE55" s="537">
        <v>0</v>
      </c>
      <c r="BF55" s="537">
        <v>0</v>
      </c>
      <c r="BG55" s="537">
        <v>2</v>
      </c>
      <c r="BH55" s="64"/>
      <c r="BI55" s="311">
        <v>39</v>
      </c>
      <c r="BJ55" s="374">
        <v>41648</v>
      </c>
      <c r="BK55" s="146" t="s">
        <v>279</v>
      </c>
      <c r="BL55" s="279" t="s">
        <v>82</v>
      </c>
      <c r="BM55" s="183" t="s">
        <v>281</v>
      </c>
      <c r="BN55" s="135">
        <v>2</v>
      </c>
      <c r="BO55" s="136">
        <v>1</v>
      </c>
      <c r="BP55" s="136">
        <v>3</v>
      </c>
      <c r="BQ55" s="136">
        <v>4</v>
      </c>
      <c r="BR55" s="618" t="s">
        <v>275</v>
      </c>
      <c r="BS55" s="619"/>
      <c r="BT55" s="619"/>
      <c r="BU55" s="620"/>
      <c r="BV55" s="618" t="s">
        <v>225</v>
      </c>
      <c r="BW55" s="619"/>
      <c r="BX55" s="619"/>
      <c r="BY55" s="620"/>
      <c r="BZ55" s="627" t="s">
        <v>224</v>
      </c>
      <c r="CA55" s="628"/>
      <c r="CB55" s="628"/>
      <c r="CC55" s="629"/>
      <c r="CD55" s="624" t="s">
        <v>269</v>
      </c>
      <c r="CE55" s="625"/>
      <c r="CF55" s="625"/>
      <c r="CG55" s="626"/>
      <c r="CH55" s="136">
        <v>0</v>
      </c>
      <c r="CI55" s="136">
        <v>0</v>
      </c>
      <c r="CJ55" s="272" t="s">
        <v>282</v>
      </c>
      <c r="CK55" s="309">
        <v>0</v>
      </c>
      <c r="CL55" s="618" t="s">
        <v>225</v>
      </c>
      <c r="CM55" s="619"/>
      <c r="CN55" s="619"/>
      <c r="CO55" s="620"/>
      <c r="CP55" s="136">
        <v>0</v>
      </c>
      <c r="CQ55" s="136">
        <v>1</v>
      </c>
      <c r="CR55" s="136">
        <v>1</v>
      </c>
      <c r="CS55" s="136">
        <v>0</v>
      </c>
      <c r="CT55" s="649" t="s">
        <v>276</v>
      </c>
      <c r="CU55" s="650"/>
      <c r="CV55" s="650"/>
      <c r="CW55" s="651"/>
      <c r="CX55" s="609" t="s">
        <v>278</v>
      </c>
      <c r="CY55" s="610"/>
      <c r="CZ55" s="610"/>
      <c r="DA55" s="611"/>
      <c r="DB55" s="609" t="s">
        <v>277</v>
      </c>
      <c r="DC55" s="610"/>
      <c r="DD55" s="610"/>
      <c r="DE55" s="611"/>
      <c r="DF55" s="627" t="s">
        <v>269</v>
      </c>
      <c r="DG55" s="628"/>
      <c r="DH55" s="628"/>
      <c r="DI55" s="629"/>
      <c r="DJ55" s="62">
        <v>0</v>
      </c>
      <c r="DK55" s="62">
        <v>0</v>
      </c>
      <c r="DL55" s="62">
        <v>0</v>
      </c>
      <c r="DM55" s="211">
        <v>2</v>
      </c>
      <c r="DN55" s="136">
        <v>0</v>
      </c>
      <c r="DO55" s="136">
        <v>1</v>
      </c>
      <c r="DP55" s="136">
        <v>0</v>
      </c>
      <c r="DQ55" s="273">
        <v>0</v>
      </c>
      <c r="DR55" s="136">
        <v>0</v>
      </c>
      <c r="DS55" s="136">
        <v>1</v>
      </c>
      <c r="DT55" s="136">
        <v>2</v>
      </c>
      <c r="DU55" s="273">
        <v>0</v>
      </c>
      <c r="DV55" s="136">
        <v>0</v>
      </c>
      <c r="DW55" s="136">
        <v>0</v>
      </c>
      <c r="DX55" s="136">
        <v>0</v>
      </c>
      <c r="DY55" s="309">
        <v>2</v>
      </c>
    </row>
    <row r="56" spans="2:129" ht="15.75" thickBot="1">
      <c r="B56" s="184">
        <v>40</v>
      </c>
      <c r="C56" s="494">
        <v>41649</v>
      </c>
      <c r="D56" s="124" t="s">
        <v>234</v>
      </c>
      <c r="E56" s="21" t="s">
        <v>58</v>
      </c>
      <c r="F56" s="268" t="s">
        <v>283</v>
      </c>
      <c r="G56" s="621" t="s">
        <v>280</v>
      </c>
      <c r="H56" s="622"/>
      <c r="I56" s="622"/>
      <c r="J56" s="623"/>
      <c r="K56" s="247">
        <v>0</v>
      </c>
      <c r="L56" s="247">
        <v>0</v>
      </c>
      <c r="M56" s="300">
        <v>-2</v>
      </c>
      <c r="N56" s="269">
        <v>0</v>
      </c>
      <c r="O56" s="681" t="s">
        <v>269</v>
      </c>
      <c r="P56" s="682"/>
      <c r="Q56" s="682"/>
      <c r="R56" s="683"/>
      <c r="S56" s="681" t="s">
        <v>284</v>
      </c>
      <c r="T56" s="682"/>
      <c r="U56" s="682"/>
      <c r="V56" s="682"/>
      <c r="W56" s="683"/>
      <c r="X56" s="681" t="s">
        <v>269</v>
      </c>
      <c r="Y56" s="682"/>
      <c r="Z56" s="682"/>
      <c r="AA56" s="683"/>
      <c r="AB56" s="247">
        <v>0</v>
      </c>
      <c r="AC56" s="247">
        <v>0</v>
      </c>
      <c r="AD56" s="247">
        <v>0</v>
      </c>
      <c r="AE56" s="269">
        <v>7</v>
      </c>
      <c r="AF56" s="247">
        <v>0</v>
      </c>
      <c r="AG56" s="247">
        <v>0</v>
      </c>
      <c r="AH56" s="247">
        <v>-1</v>
      </c>
      <c r="AI56" s="269">
        <v>0</v>
      </c>
      <c r="AJ56" s="666" t="s">
        <v>276</v>
      </c>
      <c r="AK56" s="667"/>
      <c r="AL56" s="667"/>
      <c r="AM56" s="668"/>
      <c r="AN56" s="247">
        <v>0</v>
      </c>
      <c r="AO56" s="247">
        <v>0</v>
      </c>
      <c r="AP56" s="247">
        <v>0</v>
      </c>
      <c r="AQ56" s="269">
        <v>2</v>
      </c>
      <c r="AR56" s="247">
        <v>0</v>
      </c>
      <c r="AS56" s="247">
        <v>0</v>
      </c>
      <c r="AT56" s="247">
        <v>1</v>
      </c>
      <c r="AU56" s="269">
        <v>0</v>
      </c>
      <c r="AV56" s="247">
        <v>0</v>
      </c>
      <c r="AW56" s="247">
        <v>0</v>
      </c>
      <c r="AX56" s="247">
        <v>0</v>
      </c>
      <c r="AY56" s="269">
        <v>0</v>
      </c>
      <c r="AZ56" s="247">
        <v>0</v>
      </c>
      <c r="BA56" s="247">
        <v>1</v>
      </c>
      <c r="BB56" s="247">
        <v>1</v>
      </c>
      <c r="BC56" s="269">
        <v>4</v>
      </c>
      <c r="BD56" s="247">
        <v>0</v>
      </c>
      <c r="BE56" s="247">
        <v>0</v>
      </c>
      <c r="BF56" s="247">
        <v>-2</v>
      </c>
      <c r="BG56" s="247">
        <v>0</v>
      </c>
      <c r="BH56" s="64"/>
      <c r="BI56" s="323">
        <v>40</v>
      </c>
      <c r="BJ56" s="89">
        <v>42014</v>
      </c>
      <c r="BK56" s="372" t="s">
        <v>285</v>
      </c>
      <c r="BL56" s="434" t="s">
        <v>58</v>
      </c>
      <c r="BM56" s="274" t="s">
        <v>283</v>
      </c>
      <c r="BN56" s="504">
        <v>0</v>
      </c>
      <c r="BO56" s="505">
        <v>0</v>
      </c>
      <c r="BP56" s="505">
        <v>-1</v>
      </c>
      <c r="BQ56" s="506">
        <v>2</v>
      </c>
      <c r="BR56" s="618" t="s">
        <v>275</v>
      </c>
      <c r="BS56" s="619"/>
      <c r="BT56" s="619"/>
      <c r="BU56" s="620"/>
      <c r="BV56" s="618" t="s">
        <v>225</v>
      </c>
      <c r="BW56" s="619"/>
      <c r="BX56" s="619"/>
      <c r="BY56" s="620"/>
      <c r="BZ56" s="621" t="s">
        <v>269</v>
      </c>
      <c r="CA56" s="622"/>
      <c r="CB56" s="622"/>
      <c r="CC56" s="623"/>
      <c r="CD56" s="537">
        <v>0</v>
      </c>
      <c r="CE56" s="263">
        <v>0</v>
      </c>
      <c r="CF56" s="263">
        <v>0</v>
      </c>
      <c r="CG56" s="275">
        <v>0</v>
      </c>
      <c r="CH56" s="263">
        <v>0</v>
      </c>
      <c r="CI56" s="263">
        <v>0</v>
      </c>
      <c r="CJ56" s="263">
        <v>-3</v>
      </c>
      <c r="CK56" s="275">
        <v>0</v>
      </c>
      <c r="CL56" s="618" t="s">
        <v>225</v>
      </c>
      <c r="CM56" s="619"/>
      <c r="CN56" s="619"/>
      <c r="CO56" s="620"/>
      <c r="CP56" s="505">
        <v>0</v>
      </c>
      <c r="CQ56" s="505">
        <v>0</v>
      </c>
      <c r="CR56" s="505">
        <v>0</v>
      </c>
      <c r="CS56" s="506">
        <v>0</v>
      </c>
      <c r="CT56" s="670" t="s">
        <v>276</v>
      </c>
      <c r="CU56" s="631"/>
      <c r="CV56" s="631"/>
      <c r="CW56" s="671"/>
      <c r="CX56" s="615" t="s">
        <v>278</v>
      </c>
      <c r="CY56" s="616"/>
      <c r="CZ56" s="616"/>
      <c r="DA56" s="617"/>
      <c r="DB56" s="609" t="s">
        <v>277</v>
      </c>
      <c r="DC56" s="610"/>
      <c r="DD56" s="610"/>
      <c r="DE56" s="611"/>
      <c r="DF56" s="504">
        <v>0</v>
      </c>
      <c r="DG56" s="505">
        <v>1</v>
      </c>
      <c r="DH56" s="505">
        <v>0</v>
      </c>
      <c r="DI56" s="506">
        <v>0</v>
      </c>
      <c r="DJ56" s="263">
        <v>0</v>
      </c>
      <c r="DK56" s="263">
        <v>0</v>
      </c>
      <c r="DL56" s="263">
        <v>-2</v>
      </c>
      <c r="DM56" s="275">
        <v>2</v>
      </c>
      <c r="DN56" s="504">
        <v>1</v>
      </c>
      <c r="DO56" s="505">
        <v>0</v>
      </c>
      <c r="DP56" s="505">
        <v>1</v>
      </c>
      <c r="DQ56" s="506">
        <v>0</v>
      </c>
      <c r="DR56" s="612" t="s">
        <v>276</v>
      </c>
      <c r="DS56" s="613"/>
      <c r="DT56" s="613"/>
      <c r="DU56" s="614"/>
      <c r="DV56" s="505">
        <v>0</v>
      </c>
      <c r="DW56" s="505">
        <v>0</v>
      </c>
      <c r="DX56" s="505">
        <v>0</v>
      </c>
      <c r="DY56" s="506">
        <v>0</v>
      </c>
    </row>
    <row r="57" spans="2:129" s="255" customFormat="1" ht="15.75" customHeight="1" thickBot="1">
      <c r="B57" s="127">
        <v>41</v>
      </c>
      <c r="C57" s="101">
        <v>41656</v>
      </c>
      <c r="D57" s="87" t="s">
        <v>286</v>
      </c>
      <c r="E57" s="90" t="s">
        <v>58</v>
      </c>
      <c r="F57" s="271" t="s">
        <v>230</v>
      </c>
      <c r="G57" s="621" t="s">
        <v>280</v>
      </c>
      <c r="H57" s="622"/>
      <c r="I57" s="622"/>
      <c r="J57" s="623"/>
      <c r="K57" s="511">
        <v>0</v>
      </c>
      <c r="L57" s="511">
        <v>0</v>
      </c>
      <c r="M57" s="511">
        <v>2</v>
      </c>
      <c r="N57" s="512">
        <v>0</v>
      </c>
      <c r="O57" s="612" t="s">
        <v>269</v>
      </c>
      <c r="P57" s="613"/>
      <c r="Q57" s="613"/>
      <c r="R57" s="614"/>
      <c r="S57" s="612" t="s">
        <v>269</v>
      </c>
      <c r="T57" s="613"/>
      <c r="U57" s="613"/>
      <c r="V57" s="613"/>
      <c r="W57" s="614"/>
      <c r="X57" s="612" t="s">
        <v>269</v>
      </c>
      <c r="Y57" s="613"/>
      <c r="Z57" s="613"/>
      <c r="AA57" s="614"/>
      <c r="AB57" s="511">
        <v>0</v>
      </c>
      <c r="AC57" s="511">
        <v>0</v>
      </c>
      <c r="AD57" s="511">
        <v>0</v>
      </c>
      <c r="AE57" s="512">
        <v>0</v>
      </c>
      <c r="AF57" s="511">
        <v>0</v>
      </c>
      <c r="AG57" s="511">
        <v>0</v>
      </c>
      <c r="AH57" s="511">
        <v>0</v>
      </c>
      <c r="AI57" s="512">
        <v>0</v>
      </c>
      <c r="AJ57" s="612" t="s">
        <v>276</v>
      </c>
      <c r="AK57" s="613"/>
      <c r="AL57" s="613"/>
      <c r="AM57" s="614"/>
      <c r="AN57" s="511">
        <v>0</v>
      </c>
      <c r="AO57" s="511">
        <v>1</v>
      </c>
      <c r="AP57" s="511">
        <v>2</v>
      </c>
      <c r="AQ57" s="512">
        <v>0</v>
      </c>
      <c r="AR57" s="511">
        <v>0</v>
      </c>
      <c r="AS57" s="511">
        <v>0</v>
      </c>
      <c r="AT57" s="270" t="s">
        <v>287</v>
      </c>
      <c r="AU57" s="512">
        <v>2</v>
      </c>
      <c r="AV57" s="511">
        <v>0</v>
      </c>
      <c r="AW57" s="511">
        <v>0</v>
      </c>
      <c r="AX57" s="270" t="s">
        <v>282</v>
      </c>
      <c r="AY57" s="512">
        <v>0</v>
      </c>
      <c r="AZ57" s="511">
        <v>0</v>
      </c>
      <c r="BA57" s="511">
        <v>0</v>
      </c>
      <c r="BB57" s="511">
        <v>1</v>
      </c>
      <c r="BC57" s="512">
        <v>0</v>
      </c>
      <c r="BD57" s="511">
        <v>1</v>
      </c>
      <c r="BE57" s="511">
        <v>0</v>
      </c>
      <c r="BF57" s="511">
        <v>0</v>
      </c>
      <c r="BG57" s="511">
        <v>2</v>
      </c>
      <c r="BH57" s="157"/>
      <c r="BI57" s="146">
        <v>41</v>
      </c>
      <c r="BJ57" s="375">
        <v>42021</v>
      </c>
      <c r="BK57" s="119" t="s">
        <v>288</v>
      </c>
      <c r="BL57" s="90" t="s">
        <v>82</v>
      </c>
      <c r="BM57" s="277" t="s">
        <v>230</v>
      </c>
      <c r="BN57" s="520">
        <v>0</v>
      </c>
      <c r="BO57" s="520">
        <v>1</v>
      </c>
      <c r="BP57" s="520">
        <v>0</v>
      </c>
      <c r="BQ57" s="512">
        <v>2</v>
      </c>
      <c r="BR57" s="618" t="s">
        <v>275</v>
      </c>
      <c r="BS57" s="619"/>
      <c r="BT57" s="619"/>
      <c r="BU57" s="620"/>
      <c r="BV57" s="612" t="s">
        <v>269</v>
      </c>
      <c r="BW57" s="613"/>
      <c r="BX57" s="613"/>
      <c r="BY57" s="614"/>
      <c r="BZ57" s="618" t="s">
        <v>225</v>
      </c>
      <c r="CA57" s="619"/>
      <c r="CB57" s="619"/>
      <c r="CC57" s="620"/>
      <c r="CD57" s="663" t="s">
        <v>269</v>
      </c>
      <c r="CE57" s="664"/>
      <c r="CF57" s="664"/>
      <c r="CG57" s="665"/>
      <c r="CH57" s="520">
        <v>0</v>
      </c>
      <c r="CI57" s="520">
        <v>0</v>
      </c>
      <c r="CJ57" s="276" t="s">
        <v>289</v>
      </c>
      <c r="CK57" s="528">
        <v>0</v>
      </c>
      <c r="CL57" s="618" t="s">
        <v>225</v>
      </c>
      <c r="CM57" s="619"/>
      <c r="CN57" s="619"/>
      <c r="CO57" s="620"/>
      <c r="CP57" s="520">
        <v>0</v>
      </c>
      <c r="CQ57" s="520">
        <v>1</v>
      </c>
      <c r="CR57" s="520">
        <v>1</v>
      </c>
      <c r="CS57" s="512">
        <v>0</v>
      </c>
      <c r="CT57" s="613" t="s">
        <v>276</v>
      </c>
      <c r="CU57" s="613"/>
      <c r="CV57" s="613"/>
      <c r="CW57" s="614"/>
      <c r="CX57" s="520">
        <v>0</v>
      </c>
      <c r="CY57" s="520">
        <v>0</v>
      </c>
      <c r="CZ57" s="520">
        <v>0</v>
      </c>
      <c r="DA57" s="521">
        <v>0</v>
      </c>
      <c r="DB57" s="609" t="s">
        <v>277</v>
      </c>
      <c r="DC57" s="610"/>
      <c r="DD57" s="610"/>
      <c r="DE57" s="611"/>
      <c r="DF57" s="520">
        <v>0</v>
      </c>
      <c r="DG57" s="520">
        <v>0</v>
      </c>
      <c r="DH57" s="520">
        <v>-1</v>
      </c>
      <c r="DI57" s="512">
        <v>0</v>
      </c>
      <c r="DJ57" s="520">
        <v>0</v>
      </c>
      <c r="DK57" s="520">
        <v>2</v>
      </c>
      <c r="DL57" s="520">
        <v>2</v>
      </c>
      <c r="DM57" s="528">
        <v>0</v>
      </c>
      <c r="DN57" s="520">
        <v>2</v>
      </c>
      <c r="DO57" s="520">
        <v>1</v>
      </c>
      <c r="DP57" s="520">
        <v>2</v>
      </c>
      <c r="DQ57" s="512">
        <v>0</v>
      </c>
      <c r="DR57" s="612" t="s">
        <v>276</v>
      </c>
      <c r="DS57" s="613"/>
      <c r="DT57" s="613"/>
      <c r="DU57" s="614"/>
      <c r="DV57" s="520">
        <v>0</v>
      </c>
      <c r="DW57" s="520">
        <v>0</v>
      </c>
      <c r="DX57" s="520">
        <v>-1</v>
      </c>
      <c r="DY57" s="521">
        <v>2</v>
      </c>
    </row>
    <row r="58" spans="2:129" ht="15.75" thickBot="1">
      <c r="B58" s="127">
        <v>42</v>
      </c>
      <c r="C58" s="101">
        <v>41662</v>
      </c>
      <c r="D58" s="87" t="s">
        <v>236</v>
      </c>
      <c r="E58" s="148" t="s">
        <v>58</v>
      </c>
      <c r="F58" s="296" t="s">
        <v>264</v>
      </c>
      <c r="G58" s="621" t="s">
        <v>280</v>
      </c>
      <c r="H58" s="622"/>
      <c r="I58" s="622"/>
      <c r="J58" s="623"/>
      <c r="K58" s="228">
        <v>0</v>
      </c>
      <c r="L58" s="228">
        <v>1</v>
      </c>
      <c r="M58" s="228">
        <v>0</v>
      </c>
      <c r="N58" s="205">
        <v>0</v>
      </c>
      <c r="O58" s="612" t="s">
        <v>269</v>
      </c>
      <c r="P58" s="613"/>
      <c r="Q58" s="613"/>
      <c r="R58" s="614"/>
      <c r="S58" s="612" t="s">
        <v>269</v>
      </c>
      <c r="T58" s="613"/>
      <c r="U58" s="613"/>
      <c r="V58" s="613"/>
      <c r="W58" s="614"/>
      <c r="X58" s="612" t="s">
        <v>269</v>
      </c>
      <c r="Y58" s="613"/>
      <c r="Z58" s="613"/>
      <c r="AA58" s="626"/>
      <c r="AB58" s="204">
        <v>0</v>
      </c>
      <c r="AC58" s="204">
        <v>0</v>
      </c>
      <c r="AD58" s="204">
        <v>-1</v>
      </c>
      <c r="AE58" s="205">
        <v>0</v>
      </c>
      <c r="AF58" s="204">
        <v>0</v>
      </c>
      <c r="AG58" s="204">
        <v>0</v>
      </c>
      <c r="AH58" s="204">
        <v>-1</v>
      </c>
      <c r="AI58" s="204">
        <v>0</v>
      </c>
      <c r="AJ58" s="624" t="s">
        <v>276</v>
      </c>
      <c r="AK58" s="625"/>
      <c r="AL58" s="625"/>
      <c r="AM58" s="626"/>
      <c r="AN58" s="204">
        <v>0</v>
      </c>
      <c r="AO58" s="204">
        <v>0</v>
      </c>
      <c r="AP58" s="204">
        <v>-1</v>
      </c>
      <c r="AQ58" s="205">
        <v>0</v>
      </c>
      <c r="AR58" s="204">
        <v>0</v>
      </c>
      <c r="AS58" s="204">
        <v>0</v>
      </c>
      <c r="AT58" s="204">
        <v>-1</v>
      </c>
      <c r="AU58" s="204">
        <v>0</v>
      </c>
      <c r="AV58" s="624" t="s">
        <v>269</v>
      </c>
      <c r="AW58" s="625"/>
      <c r="AX58" s="625"/>
      <c r="AY58" s="626"/>
      <c r="AZ58" s="204">
        <v>0</v>
      </c>
      <c r="BA58" s="204">
        <v>0</v>
      </c>
      <c r="BB58" s="204">
        <v>0</v>
      </c>
      <c r="BC58" s="204">
        <v>2</v>
      </c>
      <c r="BD58" s="299">
        <v>0</v>
      </c>
      <c r="BE58" s="204">
        <v>0</v>
      </c>
      <c r="BF58" s="204">
        <v>-1</v>
      </c>
      <c r="BG58" s="228">
        <v>0</v>
      </c>
      <c r="BH58" s="64"/>
      <c r="BI58" s="146">
        <v>42</v>
      </c>
      <c r="BJ58" s="89">
        <v>42027</v>
      </c>
      <c r="BK58" s="372" t="s">
        <v>290</v>
      </c>
      <c r="BL58" s="273" t="s">
        <v>58</v>
      </c>
      <c r="BM58" s="242" t="s">
        <v>264</v>
      </c>
      <c r="BN58" s="135">
        <v>0</v>
      </c>
      <c r="BO58" s="136">
        <v>1</v>
      </c>
      <c r="BP58" s="204">
        <v>0</v>
      </c>
      <c r="BQ58" s="273">
        <v>0</v>
      </c>
      <c r="BR58" s="618" t="s">
        <v>275</v>
      </c>
      <c r="BS58" s="619"/>
      <c r="BT58" s="619"/>
      <c r="BU58" s="620"/>
      <c r="BV58" s="136">
        <v>0</v>
      </c>
      <c r="BW58" s="136">
        <v>1</v>
      </c>
      <c r="BX58" s="136">
        <v>0</v>
      </c>
      <c r="BY58" s="136">
        <v>2</v>
      </c>
      <c r="BZ58" s="536">
        <v>0</v>
      </c>
      <c r="CA58" s="136">
        <v>0</v>
      </c>
      <c r="CB58" s="136">
        <v>0</v>
      </c>
      <c r="CC58" s="136">
        <v>2</v>
      </c>
      <c r="CD58" s="612" t="s">
        <v>269</v>
      </c>
      <c r="CE58" s="613"/>
      <c r="CF58" s="613"/>
      <c r="CG58" s="614"/>
      <c r="CH58" s="136">
        <v>1</v>
      </c>
      <c r="CI58" s="136">
        <v>0</v>
      </c>
      <c r="CJ58" s="136">
        <v>0</v>
      </c>
      <c r="CK58" s="273">
        <v>0</v>
      </c>
      <c r="CL58" s="618" t="s">
        <v>225</v>
      </c>
      <c r="CM58" s="619"/>
      <c r="CN58" s="619"/>
      <c r="CO58" s="620"/>
      <c r="CP58" s="136">
        <v>0</v>
      </c>
      <c r="CQ58" s="136">
        <v>0</v>
      </c>
      <c r="CR58" s="136">
        <v>0</v>
      </c>
      <c r="CS58" s="298">
        <v>2</v>
      </c>
      <c r="CT58" s="435">
        <v>0</v>
      </c>
      <c r="CU58" s="436">
        <v>0</v>
      </c>
      <c r="CV58" s="436">
        <v>0</v>
      </c>
      <c r="CW58" s="309">
        <v>0</v>
      </c>
      <c r="CX58" s="609" t="s">
        <v>278</v>
      </c>
      <c r="CY58" s="610"/>
      <c r="CZ58" s="610"/>
      <c r="DA58" s="611"/>
      <c r="DB58" s="609" t="s">
        <v>277</v>
      </c>
      <c r="DC58" s="610"/>
      <c r="DD58" s="610"/>
      <c r="DE58" s="611"/>
      <c r="DF58" s="136">
        <v>0</v>
      </c>
      <c r="DG58" s="136">
        <v>0</v>
      </c>
      <c r="DH58" s="136">
        <v>0</v>
      </c>
      <c r="DI58" s="537">
        <v>0</v>
      </c>
      <c r="DJ58" s="536">
        <v>0</v>
      </c>
      <c r="DK58" s="136">
        <v>1</v>
      </c>
      <c r="DL58" s="136">
        <v>0</v>
      </c>
      <c r="DM58" s="538">
        <v>4</v>
      </c>
      <c r="DN58" s="536">
        <v>1</v>
      </c>
      <c r="DO58" s="136">
        <v>0</v>
      </c>
      <c r="DP58" s="136">
        <v>0</v>
      </c>
      <c r="DQ58" s="273">
        <v>0</v>
      </c>
      <c r="DR58" s="612" t="s">
        <v>276</v>
      </c>
      <c r="DS58" s="613"/>
      <c r="DT58" s="613"/>
      <c r="DU58" s="614"/>
      <c r="DV58" s="136">
        <v>0</v>
      </c>
      <c r="DW58" s="136">
        <v>0</v>
      </c>
      <c r="DX58" s="136">
        <v>0</v>
      </c>
      <c r="DY58" s="298">
        <v>0</v>
      </c>
    </row>
    <row r="59" spans="2:129" ht="15.75" thickBot="1">
      <c r="B59" s="127">
        <v>43</v>
      </c>
      <c r="C59" s="494">
        <v>41663</v>
      </c>
      <c r="D59" s="124" t="s">
        <v>238</v>
      </c>
      <c r="E59" s="115" t="s">
        <v>16</v>
      </c>
      <c r="F59" s="282" t="s">
        <v>291</v>
      </c>
      <c r="G59" s="621" t="s">
        <v>280</v>
      </c>
      <c r="H59" s="622"/>
      <c r="I59" s="622"/>
      <c r="J59" s="623"/>
      <c r="K59" s="234">
        <v>0</v>
      </c>
      <c r="L59" s="234">
        <v>0</v>
      </c>
      <c r="M59" s="234">
        <v>1</v>
      </c>
      <c r="N59" s="235">
        <v>0</v>
      </c>
      <c r="O59" s="663" t="s">
        <v>269</v>
      </c>
      <c r="P59" s="664"/>
      <c r="Q59" s="664"/>
      <c r="R59" s="665"/>
      <c r="S59" s="234">
        <v>0</v>
      </c>
      <c r="T59" s="234">
        <v>0</v>
      </c>
      <c r="U59" s="234">
        <v>0</v>
      </c>
      <c r="V59" s="234"/>
      <c r="W59" s="235">
        <v>0</v>
      </c>
      <c r="X59" s="511">
        <v>0</v>
      </c>
      <c r="Y59" s="511">
        <v>0</v>
      </c>
      <c r="Z59" s="511">
        <v>0</v>
      </c>
      <c r="AA59" s="512">
        <v>10</v>
      </c>
      <c r="AB59" s="294">
        <v>0</v>
      </c>
      <c r="AC59" s="294">
        <v>0</v>
      </c>
      <c r="AD59" s="294">
        <v>0</v>
      </c>
      <c r="AE59" s="295">
        <v>0</v>
      </c>
      <c r="AF59" s="294">
        <v>1</v>
      </c>
      <c r="AG59" s="294">
        <v>0</v>
      </c>
      <c r="AH59" s="294">
        <v>0</v>
      </c>
      <c r="AI59" s="295">
        <v>2</v>
      </c>
      <c r="AJ59" s="670" t="s">
        <v>276</v>
      </c>
      <c r="AK59" s="631"/>
      <c r="AL59" s="631"/>
      <c r="AM59" s="671"/>
      <c r="AN59" s="612" t="s">
        <v>269</v>
      </c>
      <c r="AO59" s="613"/>
      <c r="AP59" s="613"/>
      <c r="AQ59" s="614"/>
      <c r="AR59" s="612" t="s">
        <v>269</v>
      </c>
      <c r="AS59" s="613"/>
      <c r="AT59" s="613"/>
      <c r="AU59" s="614"/>
      <c r="AV59" s="294">
        <v>0</v>
      </c>
      <c r="AW59" s="294">
        <v>0</v>
      </c>
      <c r="AX59" s="294">
        <v>0</v>
      </c>
      <c r="AY59" s="295">
        <v>0</v>
      </c>
      <c r="AZ59" s="294">
        <v>0</v>
      </c>
      <c r="BA59" s="294">
        <v>0</v>
      </c>
      <c r="BB59" s="294">
        <v>0</v>
      </c>
      <c r="BC59" s="295">
        <v>5</v>
      </c>
      <c r="BD59" s="504">
        <v>0</v>
      </c>
      <c r="BE59" s="505">
        <v>0</v>
      </c>
      <c r="BF59" s="505">
        <v>1</v>
      </c>
      <c r="BG59" s="505">
        <v>2</v>
      </c>
      <c r="BH59" s="64"/>
      <c r="BI59" s="146">
        <v>43</v>
      </c>
      <c r="BJ59" s="375">
        <v>42028</v>
      </c>
      <c r="BK59" s="373" t="s">
        <v>292</v>
      </c>
      <c r="BL59" s="332" t="s">
        <v>16</v>
      </c>
      <c r="BM59" s="297" t="s">
        <v>291</v>
      </c>
      <c r="BN59" s="504">
        <v>0</v>
      </c>
      <c r="BO59" s="505">
        <v>1</v>
      </c>
      <c r="BP59" s="505">
        <v>1</v>
      </c>
      <c r="BQ59" s="506">
        <v>0</v>
      </c>
      <c r="BR59" s="618" t="s">
        <v>275</v>
      </c>
      <c r="BS59" s="619"/>
      <c r="BT59" s="619"/>
      <c r="BU59" s="620"/>
      <c r="BV59" s="504">
        <v>0</v>
      </c>
      <c r="BW59" s="505">
        <v>0</v>
      </c>
      <c r="BX59" s="505">
        <v>0</v>
      </c>
      <c r="BY59" s="506">
        <v>0</v>
      </c>
      <c r="BZ59" s="504">
        <v>0</v>
      </c>
      <c r="CA59" s="505">
        <v>1</v>
      </c>
      <c r="CB59" s="505">
        <v>-1</v>
      </c>
      <c r="CC59" s="506">
        <v>0</v>
      </c>
      <c r="CD59" s="621" t="s">
        <v>269</v>
      </c>
      <c r="CE59" s="622"/>
      <c r="CF59" s="622"/>
      <c r="CG59" s="622"/>
      <c r="CH59" s="543">
        <v>0</v>
      </c>
      <c r="CI59" s="283">
        <v>0</v>
      </c>
      <c r="CJ59" s="283">
        <v>-1</v>
      </c>
      <c r="CK59" s="284">
        <v>0</v>
      </c>
      <c r="CL59" s="504">
        <v>1</v>
      </c>
      <c r="CM59" s="505">
        <v>1</v>
      </c>
      <c r="CN59" s="505">
        <v>1</v>
      </c>
      <c r="CO59" s="506">
        <v>2</v>
      </c>
      <c r="CP59" s="621" t="s">
        <v>269</v>
      </c>
      <c r="CQ59" s="622"/>
      <c r="CR59" s="622"/>
      <c r="CS59" s="622"/>
      <c r="CT59" s="621" t="s">
        <v>269</v>
      </c>
      <c r="CU59" s="622"/>
      <c r="CV59" s="622"/>
      <c r="CW59" s="623"/>
      <c r="CX59" s="609" t="s">
        <v>278</v>
      </c>
      <c r="CY59" s="610"/>
      <c r="CZ59" s="610"/>
      <c r="DA59" s="611"/>
      <c r="DB59" s="609" t="s">
        <v>277</v>
      </c>
      <c r="DC59" s="610"/>
      <c r="DD59" s="610"/>
      <c r="DE59" s="611"/>
      <c r="DF59" s="505">
        <v>0</v>
      </c>
      <c r="DG59" s="505">
        <v>0</v>
      </c>
      <c r="DH59" s="505">
        <v>0</v>
      </c>
      <c r="DI59" s="506">
        <v>0</v>
      </c>
      <c r="DJ59" s="504">
        <v>0</v>
      </c>
      <c r="DK59" s="505">
        <v>2</v>
      </c>
      <c r="DL59" s="505">
        <v>2</v>
      </c>
      <c r="DM59" s="506">
        <v>0</v>
      </c>
      <c r="DN59" s="504">
        <v>2</v>
      </c>
      <c r="DO59" s="505">
        <v>0</v>
      </c>
      <c r="DP59" s="505">
        <v>1</v>
      </c>
      <c r="DQ59" s="506">
        <v>0</v>
      </c>
      <c r="DR59" s="612" t="s">
        <v>276</v>
      </c>
      <c r="DS59" s="613"/>
      <c r="DT59" s="613"/>
      <c r="DU59" s="614"/>
      <c r="DV59" s="505">
        <v>0</v>
      </c>
      <c r="DW59" s="505">
        <v>1</v>
      </c>
      <c r="DX59" s="505">
        <v>-1</v>
      </c>
      <c r="DY59" s="506">
        <v>0</v>
      </c>
    </row>
    <row r="60" spans="2:129" ht="15.75" thickBot="1">
      <c r="B60" s="127">
        <v>44</v>
      </c>
      <c r="C60" s="101">
        <v>41670</v>
      </c>
      <c r="D60" s="87" t="s">
        <v>238</v>
      </c>
      <c r="E60" s="148" t="s">
        <v>16</v>
      </c>
      <c r="F60" s="104" t="s">
        <v>53</v>
      </c>
      <c r="G60" s="621" t="s">
        <v>280</v>
      </c>
      <c r="H60" s="622"/>
      <c r="I60" s="622"/>
      <c r="J60" s="623"/>
      <c r="K60" s="505">
        <v>0</v>
      </c>
      <c r="L60" s="505">
        <v>0</v>
      </c>
      <c r="M60" s="505">
        <v>1</v>
      </c>
      <c r="N60" s="506">
        <v>0</v>
      </c>
      <c r="O60" s="505">
        <v>1</v>
      </c>
      <c r="P60" s="505">
        <v>1</v>
      </c>
      <c r="Q60" s="505">
        <v>0</v>
      </c>
      <c r="R60" s="506">
        <v>0</v>
      </c>
      <c r="S60" s="621" t="s">
        <v>225</v>
      </c>
      <c r="T60" s="622"/>
      <c r="U60" s="622"/>
      <c r="V60" s="622"/>
      <c r="W60" s="622"/>
      <c r="X60" s="530">
        <v>0</v>
      </c>
      <c r="Y60" s="505">
        <v>0</v>
      </c>
      <c r="Z60" s="505">
        <v>2</v>
      </c>
      <c r="AA60" s="505">
        <v>0</v>
      </c>
      <c r="AB60" s="504">
        <v>0</v>
      </c>
      <c r="AC60" s="505">
        <v>0</v>
      </c>
      <c r="AD60" s="505">
        <v>0</v>
      </c>
      <c r="AE60" s="505">
        <v>0</v>
      </c>
      <c r="AF60" s="504">
        <v>0</v>
      </c>
      <c r="AG60" s="505">
        <v>0</v>
      </c>
      <c r="AH60" s="505">
        <v>-1</v>
      </c>
      <c r="AI60" s="506">
        <v>0</v>
      </c>
      <c r="AJ60" s="630" t="s">
        <v>276</v>
      </c>
      <c r="AK60" s="631"/>
      <c r="AL60" s="631"/>
      <c r="AM60" s="632"/>
      <c r="AN60" s="504">
        <v>2</v>
      </c>
      <c r="AO60" s="505">
        <v>0</v>
      </c>
      <c r="AP60" s="505">
        <v>2</v>
      </c>
      <c r="AQ60" s="505">
        <v>0</v>
      </c>
      <c r="AR60" s="504">
        <v>0</v>
      </c>
      <c r="AS60" s="505">
        <v>0</v>
      </c>
      <c r="AT60" s="505">
        <v>0</v>
      </c>
      <c r="AU60" s="505">
        <v>2</v>
      </c>
      <c r="AV60" s="504">
        <v>0</v>
      </c>
      <c r="AW60" s="505">
        <v>0</v>
      </c>
      <c r="AX60" s="505">
        <v>0</v>
      </c>
      <c r="AY60" s="505">
        <v>2</v>
      </c>
      <c r="AZ60" s="504">
        <v>0</v>
      </c>
      <c r="BA60" s="505">
        <v>0</v>
      </c>
      <c r="BB60" s="505">
        <v>0</v>
      </c>
      <c r="BC60" s="505">
        <v>0</v>
      </c>
      <c r="BD60" s="504">
        <v>0</v>
      </c>
      <c r="BE60" s="505">
        <v>0</v>
      </c>
      <c r="BF60" s="505">
        <v>-1</v>
      </c>
      <c r="BG60" s="505">
        <v>2</v>
      </c>
      <c r="BH60" s="64"/>
      <c r="BI60" s="146">
        <v>44</v>
      </c>
      <c r="BJ60" s="89">
        <v>42035</v>
      </c>
      <c r="BK60" s="512" t="s">
        <v>238</v>
      </c>
      <c r="BL60" s="514" t="s">
        <v>16</v>
      </c>
      <c r="BM60" s="104" t="s">
        <v>53</v>
      </c>
      <c r="BN60" s="536">
        <v>0</v>
      </c>
      <c r="BO60" s="537">
        <v>0</v>
      </c>
      <c r="BP60" s="537">
        <v>1</v>
      </c>
      <c r="BQ60" s="538">
        <v>0</v>
      </c>
      <c r="BR60" s="618" t="s">
        <v>275</v>
      </c>
      <c r="BS60" s="619"/>
      <c r="BT60" s="619"/>
      <c r="BU60" s="620"/>
      <c r="BV60" s="537">
        <v>0</v>
      </c>
      <c r="BW60" s="537">
        <v>0</v>
      </c>
      <c r="BX60" s="537">
        <v>0</v>
      </c>
      <c r="BY60" s="537">
        <v>4</v>
      </c>
      <c r="BZ60" s="536">
        <v>0</v>
      </c>
      <c r="CA60" s="537">
        <v>1</v>
      </c>
      <c r="CB60" s="537">
        <v>0</v>
      </c>
      <c r="CC60" s="538">
        <v>2</v>
      </c>
      <c r="CD60" s="536">
        <v>0</v>
      </c>
      <c r="CE60" s="537">
        <v>1</v>
      </c>
      <c r="CF60" s="537">
        <v>2</v>
      </c>
      <c r="CG60" s="538">
        <v>0</v>
      </c>
      <c r="CH60" s="537">
        <v>0</v>
      </c>
      <c r="CI60" s="537">
        <v>1</v>
      </c>
      <c r="CJ60" s="537">
        <v>-1</v>
      </c>
      <c r="CK60" s="538">
        <v>0</v>
      </c>
      <c r="CL60" s="505">
        <v>0</v>
      </c>
      <c r="CM60" s="505">
        <v>1</v>
      </c>
      <c r="CN60" s="505">
        <v>-1</v>
      </c>
      <c r="CO60" s="505">
        <v>0</v>
      </c>
      <c r="CP60" s="536">
        <v>0</v>
      </c>
      <c r="CQ60" s="537">
        <v>0</v>
      </c>
      <c r="CR60" s="537">
        <v>0</v>
      </c>
      <c r="CS60" s="538">
        <v>2</v>
      </c>
      <c r="CT60" s="621" t="s">
        <v>269</v>
      </c>
      <c r="CU60" s="622"/>
      <c r="CV60" s="622"/>
      <c r="CW60" s="622"/>
      <c r="CX60" s="609" t="s">
        <v>278</v>
      </c>
      <c r="CY60" s="610"/>
      <c r="CZ60" s="610"/>
      <c r="DA60" s="611"/>
      <c r="DB60" s="609" t="s">
        <v>277</v>
      </c>
      <c r="DC60" s="610"/>
      <c r="DD60" s="610"/>
      <c r="DE60" s="611"/>
      <c r="DF60" s="621" t="s">
        <v>269</v>
      </c>
      <c r="DG60" s="622"/>
      <c r="DH60" s="622"/>
      <c r="DI60" s="623"/>
      <c r="DJ60" s="536">
        <v>0</v>
      </c>
      <c r="DK60" s="537">
        <v>0</v>
      </c>
      <c r="DL60" s="537">
        <v>-1</v>
      </c>
      <c r="DM60" s="538">
        <v>0</v>
      </c>
      <c r="DN60" s="618" t="s">
        <v>225</v>
      </c>
      <c r="DO60" s="619"/>
      <c r="DP60" s="619"/>
      <c r="DQ60" s="620"/>
      <c r="DR60" s="621" t="s">
        <v>276</v>
      </c>
      <c r="DS60" s="622"/>
      <c r="DT60" s="622"/>
      <c r="DU60" s="623"/>
      <c r="DV60" s="504">
        <v>0</v>
      </c>
      <c r="DW60" s="537">
        <v>0</v>
      </c>
      <c r="DX60" s="537">
        <v>0</v>
      </c>
      <c r="DY60" s="538">
        <v>4</v>
      </c>
    </row>
    <row r="61" spans="2:129" s="255" customFormat="1" ht="16.5" customHeight="1" thickBot="1">
      <c r="B61" s="127">
        <v>45</v>
      </c>
      <c r="C61" s="101">
        <v>41674</v>
      </c>
      <c r="D61" s="87" t="s">
        <v>293</v>
      </c>
      <c r="E61" s="90" t="s">
        <v>58</v>
      </c>
      <c r="F61" s="90" t="s">
        <v>294</v>
      </c>
      <c r="G61" s="621" t="s">
        <v>280</v>
      </c>
      <c r="H61" s="622"/>
      <c r="I61" s="622"/>
      <c r="J61" s="623"/>
      <c r="K61" s="504">
        <v>0</v>
      </c>
      <c r="L61" s="505">
        <v>0</v>
      </c>
      <c r="M61" s="505">
        <v>0</v>
      </c>
      <c r="N61" s="506">
        <v>0</v>
      </c>
      <c r="O61" s="504">
        <v>0</v>
      </c>
      <c r="P61" s="505">
        <v>0</v>
      </c>
      <c r="Q61" s="505">
        <v>0</v>
      </c>
      <c r="R61" s="506">
        <v>2</v>
      </c>
      <c r="S61" s="504">
        <v>0</v>
      </c>
      <c r="T61" s="505">
        <v>0</v>
      </c>
      <c r="U61" s="505">
        <v>0</v>
      </c>
      <c r="V61" s="505"/>
      <c r="W61" s="506">
        <v>0</v>
      </c>
      <c r="X61" s="505">
        <v>0</v>
      </c>
      <c r="Y61" s="505">
        <v>0</v>
      </c>
      <c r="Z61" s="505">
        <v>0</v>
      </c>
      <c r="AA61" s="506">
        <v>2</v>
      </c>
      <c r="AB61" s="504">
        <v>0</v>
      </c>
      <c r="AC61" s="505">
        <v>0</v>
      </c>
      <c r="AD61" s="505">
        <v>-1</v>
      </c>
      <c r="AE61" s="506">
        <v>15</v>
      </c>
      <c r="AF61" s="504">
        <v>0</v>
      </c>
      <c r="AG61" s="505">
        <v>0</v>
      </c>
      <c r="AH61" s="505">
        <v>0</v>
      </c>
      <c r="AI61" s="506">
        <v>0</v>
      </c>
      <c r="AJ61" s="621" t="s">
        <v>276</v>
      </c>
      <c r="AK61" s="622"/>
      <c r="AL61" s="622"/>
      <c r="AM61" s="623"/>
      <c r="AN61" s="504">
        <v>0</v>
      </c>
      <c r="AO61" s="505">
        <v>0</v>
      </c>
      <c r="AP61" s="505">
        <v>-1</v>
      </c>
      <c r="AQ61" s="506">
        <v>0</v>
      </c>
      <c r="AR61" s="621" t="s">
        <v>269</v>
      </c>
      <c r="AS61" s="622"/>
      <c r="AT61" s="622"/>
      <c r="AU61" s="623"/>
      <c r="AV61" s="504">
        <v>0</v>
      </c>
      <c r="AW61" s="505">
        <v>0</v>
      </c>
      <c r="AX61" s="505">
        <v>0</v>
      </c>
      <c r="AY61" s="506">
        <v>0</v>
      </c>
      <c r="AZ61" s="504">
        <v>0</v>
      </c>
      <c r="BA61" s="505">
        <v>0</v>
      </c>
      <c r="BB61" s="505">
        <v>-1</v>
      </c>
      <c r="BC61" s="506">
        <v>0</v>
      </c>
      <c r="BD61" s="504">
        <v>0</v>
      </c>
      <c r="BE61" s="505">
        <v>0</v>
      </c>
      <c r="BF61" s="505">
        <v>0</v>
      </c>
      <c r="BG61" s="505">
        <v>0</v>
      </c>
      <c r="BH61" s="157"/>
      <c r="BI61" s="146">
        <v>45</v>
      </c>
      <c r="BJ61" s="89">
        <v>42039</v>
      </c>
      <c r="BK61" s="372" t="s">
        <v>295</v>
      </c>
      <c r="BL61" s="512" t="s">
        <v>58</v>
      </c>
      <c r="BM61" s="90" t="s">
        <v>294</v>
      </c>
      <c r="BN61" s="510">
        <v>0</v>
      </c>
      <c r="BO61" s="511">
        <v>0</v>
      </c>
      <c r="BP61" s="511">
        <v>0</v>
      </c>
      <c r="BQ61" s="512">
        <v>0</v>
      </c>
      <c r="BR61" s="618" t="s">
        <v>275</v>
      </c>
      <c r="BS61" s="619"/>
      <c r="BT61" s="619"/>
      <c r="BU61" s="620"/>
      <c r="BV61" s="510">
        <v>0</v>
      </c>
      <c r="BW61" s="511">
        <v>0</v>
      </c>
      <c r="BX61" s="511">
        <v>0</v>
      </c>
      <c r="BY61" s="512">
        <v>17</v>
      </c>
      <c r="BZ61" s="510">
        <v>0</v>
      </c>
      <c r="CA61" s="511">
        <v>0</v>
      </c>
      <c r="CB61" s="511">
        <v>0</v>
      </c>
      <c r="CC61" s="512">
        <v>0</v>
      </c>
      <c r="CD61" s="510">
        <v>0</v>
      </c>
      <c r="CE61" s="511">
        <v>0</v>
      </c>
      <c r="CF61" s="511">
        <v>0</v>
      </c>
      <c r="CG61" s="512">
        <v>0</v>
      </c>
      <c r="CH61" s="511">
        <v>0</v>
      </c>
      <c r="CI61" s="511">
        <v>0</v>
      </c>
      <c r="CJ61" s="511">
        <v>0</v>
      </c>
      <c r="CK61" s="512">
        <v>0</v>
      </c>
      <c r="CL61" s="618" t="s">
        <v>225</v>
      </c>
      <c r="CM61" s="619"/>
      <c r="CN61" s="619"/>
      <c r="CO61" s="620"/>
      <c r="CP61" s="510">
        <v>0</v>
      </c>
      <c r="CQ61" s="511">
        <v>0</v>
      </c>
      <c r="CR61" s="511">
        <v>-1</v>
      </c>
      <c r="CS61" s="512">
        <v>0</v>
      </c>
      <c r="CT61" s="510">
        <v>0</v>
      </c>
      <c r="CU61" s="511">
        <v>0</v>
      </c>
      <c r="CV61" s="511">
        <v>-1</v>
      </c>
      <c r="CW61" s="512">
        <v>0</v>
      </c>
      <c r="CX61" s="615" t="s">
        <v>278</v>
      </c>
      <c r="CY61" s="616"/>
      <c r="CZ61" s="616"/>
      <c r="DA61" s="617"/>
      <c r="DB61" s="609" t="s">
        <v>277</v>
      </c>
      <c r="DC61" s="610"/>
      <c r="DD61" s="610"/>
      <c r="DE61" s="611"/>
      <c r="DF61" s="612" t="s">
        <v>269</v>
      </c>
      <c r="DG61" s="613"/>
      <c r="DH61" s="613"/>
      <c r="DI61" s="614"/>
      <c r="DJ61" s="612" t="s">
        <v>269</v>
      </c>
      <c r="DK61" s="613"/>
      <c r="DL61" s="613"/>
      <c r="DM61" s="614"/>
      <c r="DN61" s="618" t="s">
        <v>225</v>
      </c>
      <c r="DO61" s="619"/>
      <c r="DP61" s="619"/>
      <c r="DQ61" s="620"/>
      <c r="DR61" s="621" t="s">
        <v>276</v>
      </c>
      <c r="DS61" s="622"/>
      <c r="DT61" s="622"/>
      <c r="DU61" s="623"/>
      <c r="DV61" s="510">
        <v>0</v>
      </c>
      <c r="DW61" s="511">
        <v>0</v>
      </c>
      <c r="DX61" s="511">
        <v>0</v>
      </c>
      <c r="DY61" s="512">
        <v>2</v>
      </c>
    </row>
    <row r="62" spans="2:129" ht="15.75" thickBot="1">
      <c r="B62" s="127">
        <v>46</v>
      </c>
      <c r="C62" s="249">
        <v>41676</v>
      </c>
      <c r="D62" s="92" t="s">
        <v>242</v>
      </c>
      <c r="E62" s="206" t="s">
        <v>58</v>
      </c>
      <c r="F62" s="327" t="s">
        <v>296</v>
      </c>
      <c r="G62" s="621" t="s">
        <v>280</v>
      </c>
      <c r="H62" s="622"/>
      <c r="I62" s="622"/>
      <c r="J62" s="623"/>
      <c r="K62" s="328">
        <v>0</v>
      </c>
      <c r="L62" s="328">
        <v>0</v>
      </c>
      <c r="M62" s="328">
        <v>1</v>
      </c>
      <c r="N62" s="328">
        <v>0</v>
      </c>
      <c r="O62" s="530">
        <v>0</v>
      </c>
      <c r="P62" s="328">
        <v>1</v>
      </c>
      <c r="Q62" s="329" t="s">
        <v>282</v>
      </c>
      <c r="R62" s="330">
        <v>0</v>
      </c>
      <c r="S62" s="328">
        <v>0</v>
      </c>
      <c r="T62" s="328">
        <v>0</v>
      </c>
      <c r="U62" s="328">
        <v>1</v>
      </c>
      <c r="V62" s="328"/>
      <c r="W62" s="328">
        <v>0</v>
      </c>
      <c r="X62" s="621" t="s">
        <v>269</v>
      </c>
      <c r="Y62" s="622"/>
      <c r="Z62" s="622"/>
      <c r="AA62" s="629"/>
      <c r="AB62" s="621" t="s">
        <v>297</v>
      </c>
      <c r="AC62" s="622"/>
      <c r="AD62" s="622"/>
      <c r="AE62" s="623"/>
      <c r="AF62" s="525">
        <v>0</v>
      </c>
      <c r="AG62" s="328">
        <v>0</v>
      </c>
      <c r="AH62" s="329" t="s">
        <v>282</v>
      </c>
      <c r="AI62" s="328">
        <v>2</v>
      </c>
      <c r="AJ62" s="621" t="s">
        <v>276</v>
      </c>
      <c r="AK62" s="622"/>
      <c r="AL62" s="622"/>
      <c r="AM62" s="623"/>
      <c r="AN62" s="328">
        <v>0</v>
      </c>
      <c r="AO62" s="328">
        <v>0</v>
      </c>
      <c r="AP62" s="328">
        <v>0</v>
      </c>
      <c r="AQ62" s="331">
        <v>0</v>
      </c>
      <c r="AR62" s="328">
        <v>0</v>
      </c>
      <c r="AS62" s="328">
        <v>0</v>
      </c>
      <c r="AT62" s="328">
        <v>0</v>
      </c>
      <c r="AU62" s="328">
        <v>2</v>
      </c>
      <c r="AV62" s="530">
        <v>0</v>
      </c>
      <c r="AW62" s="328">
        <v>0</v>
      </c>
      <c r="AX62" s="328">
        <v>0</v>
      </c>
      <c r="AY62" s="328">
        <v>0</v>
      </c>
      <c r="AZ62" s="627" t="s">
        <v>269</v>
      </c>
      <c r="BA62" s="628"/>
      <c r="BB62" s="628"/>
      <c r="BC62" s="629"/>
      <c r="BD62" s="328">
        <v>0</v>
      </c>
      <c r="BE62" s="328">
        <v>0</v>
      </c>
      <c r="BF62" s="329" t="s">
        <v>282</v>
      </c>
      <c r="BG62" s="262">
        <v>0</v>
      </c>
      <c r="BH62" s="64"/>
      <c r="BI62" s="255">
        <v>46</v>
      </c>
      <c r="BJ62" s="374">
        <v>42041</v>
      </c>
      <c r="BK62" s="376" t="s">
        <v>298</v>
      </c>
      <c r="BL62" s="368" t="s">
        <v>58</v>
      </c>
      <c r="BM62" s="333" t="s">
        <v>296</v>
      </c>
      <c r="BN62" s="135">
        <v>0</v>
      </c>
      <c r="BO62" s="136">
        <v>0</v>
      </c>
      <c r="BP62" s="328">
        <v>1</v>
      </c>
      <c r="BQ62" s="273">
        <v>0</v>
      </c>
      <c r="BR62" s="618" t="s">
        <v>275</v>
      </c>
      <c r="BS62" s="619"/>
      <c r="BT62" s="619"/>
      <c r="BU62" s="620"/>
      <c r="BV62" s="136">
        <v>0</v>
      </c>
      <c r="BW62" s="136">
        <v>0</v>
      </c>
      <c r="BX62" s="136">
        <v>0</v>
      </c>
      <c r="BY62" s="136">
        <v>0</v>
      </c>
      <c r="BZ62" s="135">
        <v>1</v>
      </c>
      <c r="CA62" s="136">
        <v>0</v>
      </c>
      <c r="CB62" s="136">
        <v>1</v>
      </c>
      <c r="CC62" s="273">
        <v>0</v>
      </c>
      <c r="CD62" s="633" t="s">
        <v>269</v>
      </c>
      <c r="CE62" s="634"/>
      <c r="CF62" s="634"/>
      <c r="CG62" s="635"/>
      <c r="CH62" s="505">
        <v>0</v>
      </c>
      <c r="CI62" s="505">
        <v>0</v>
      </c>
      <c r="CJ62" s="505">
        <v>0</v>
      </c>
      <c r="CK62" s="506">
        <v>0</v>
      </c>
      <c r="CL62" s="526">
        <v>1</v>
      </c>
      <c r="CM62" s="526">
        <v>0</v>
      </c>
      <c r="CN62" s="329" t="s">
        <v>282</v>
      </c>
      <c r="CO62" s="328">
        <v>0</v>
      </c>
      <c r="CP62" s="530">
        <v>0</v>
      </c>
      <c r="CQ62" s="328">
        <v>0</v>
      </c>
      <c r="CR62" s="329" t="s">
        <v>282</v>
      </c>
      <c r="CS62" s="328">
        <v>0</v>
      </c>
      <c r="CT62" s="530">
        <v>0</v>
      </c>
      <c r="CU62" s="328">
        <v>0</v>
      </c>
      <c r="CV62" s="328">
        <v>0</v>
      </c>
      <c r="CW62" s="331">
        <v>2</v>
      </c>
      <c r="CX62" s="615" t="s">
        <v>278</v>
      </c>
      <c r="CY62" s="616"/>
      <c r="CZ62" s="616"/>
      <c r="DA62" s="617"/>
      <c r="DB62" s="609" t="s">
        <v>277</v>
      </c>
      <c r="DC62" s="610"/>
      <c r="DD62" s="610"/>
      <c r="DE62" s="611"/>
      <c r="DF62" s="328">
        <v>0</v>
      </c>
      <c r="DG62" s="328">
        <v>0</v>
      </c>
      <c r="DH62" s="328">
        <v>0</v>
      </c>
      <c r="DI62" s="328">
        <v>0</v>
      </c>
      <c r="DJ62" s="621" t="s">
        <v>225</v>
      </c>
      <c r="DK62" s="622"/>
      <c r="DL62" s="622"/>
      <c r="DM62" s="623"/>
      <c r="DN62" s="618" t="s">
        <v>225</v>
      </c>
      <c r="DO62" s="619"/>
      <c r="DP62" s="619"/>
      <c r="DQ62" s="620"/>
      <c r="DR62" s="621" t="s">
        <v>276</v>
      </c>
      <c r="DS62" s="622"/>
      <c r="DT62" s="622"/>
      <c r="DU62" s="623"/>
      <c r="DV62" s="135">
        <v>0</v>
      </c>
      <c r="DW62" s="136">
        <v>0</v>
      </c>
      <c r="DX62" s="136">
        <v>0</v>
      </c>
      <c r="DY62" s="273">
        <v>2</v>
      </c>
    </row>
    <row r="63" spans="2:129" ht="15.75" thickBot="1">
      <c r="B63" s="127">
        <v>47</v>
      </c>
      <c r="C63" s="310">
        <v>41677</v>
      </c>
      <c r="D63" s="58" t="s">
        <v>242</v>
      </c>
      <c r="E63" s="335" t="s">
        <v>243</v>
      </c>
      <c r="F63" s="327" t="s">
        <v>299</v>
      </c>
      <c r="G63" s="621" t="s">
        <v>269</v>
      </c>
      <c r="H63" s="622"/>
      <c r="I63" s="622"/>
      <c r="J63" s="623"/>
      <c r="K63" s="621" t="s">
        <v>276</v>
      </c>
      <c r="L63" s="622"/>
      <c r="M63" s="622"/>
      <c r="N63" s="623"/>
      <c r="O63" s="504">
        <v>0</v>
      </c>
      <c r="P63" s="505">
        <v>1</v>
      </c>
      <c r="Q63" s="505">
        <v>0</v>
      </c>
      <c r="R63" s="331">
        <v>5</v>
      </c>
      <c r="S63" s="505">
        <v>0</v>
      </c>
      <c r="T63" s="505">
        <v>1</v>
      </c>
      <c r="U63" s="505">
        <v>1</v>
      </c>
      <c r="V63" s="505"/>
      <c r="W63" s="506">
        <v>0</v>
      </c>
      <c r="X63" s="505">
        <v>0</v>
      </c>
      <c r="Y63" s="505">
        <v>0</v>
      </c>
      <c r="Z63" s="505">
        <v>-1</v>
      </c>
      <c r="AA63" s="506">
        <v>0</v>
      </c>
      <c r="AB63" s="621" t="s">
        <v>297</v>
      </c>
      <c r="AC63" s="622"/>
      <c r="AD63" s="622"/>
      <c r="AE63" s="623"/>
      <c r="AF63" s="504">
        <v>0</v>
      </c>
      <c r="AG63" s="505">
        <v>0</v>
      </c>
      <c r="AH63" s="505">
        <v>-1</v>
      </c>
      <c r="AI63" s="506">
        <v>0</v>
      </c>
      <c r="AJ63" s="621" t="s">
        <v>276</v>
      </c>
      <c r="AK63" s="622"/>
      <c r="AL63" s="622"/>
      <c r="AM63" s="623"/>
      <c r="AN63" s="504">
        <v>1</v>
      </c>
      <c r="AO63" s="505">
        <v>0</v>
      </c>
      <c r="AP63" s="505">
        <v>0</v>
      </c>
      <c r="AQ63" s="506">
        <v>0</v>
      </c>
      <c r="AR63" s="504">
        <v>0</v>
      </c>
      <c r="AS63" s="505">
        <v>1</v>
      </c>
      <c r="AT63" s="505">
        <v>0</v>
      </c>
      <c r="AU63" s="506">
        <v>0</v>
      </c>
      <c r="AV63" s="504">
        <v>0</v>
      </c>
      <c r="AW63" s="505">
        <v>0</v>
      </c>
      <c r="AX63" s="505">
        <v>0</v>
      </c>
      <c r="AY63" s="506">
        <v>0</v>
      </c>
      <c r="AZ63" s="525">
        <v>0</v>
      </c>
      <c r="BA63" s="526">
        <v>0</v>
      </c>
      <c r="BB63" s="526">
        <v>0</v>
      </c>
      <c r="BC63" s="524">
        <v>0</v>
      </c>
      <c r="BD63" s="504">
        <v>0</v>
      </c>
      <c r="BE63" s="505">
        <v>0</v>
      </c>
      <c r="BF63" s="505">
        <v>-1</v>
      </c>
      <c r="BG63" s="514">
        <v>0</v>
      </c>
      <c r="BH63" s="64"/>
      <c r="BI63" s="255">
        <v>47</v>
      </c>
      <c r="BJ63" s="89">
        <v>42042</v>
      </c>
      <c r="BK63" s="512" t="s">
        <v>242</v>
      </c>
      <c r="BL63" s="336" t="s">
        <v>243</v>
      </c>
      <c r="BM63" s="333" t="s">
        <v>299</v>
      </c>
      <c r="BN63" s="254">
        <v>1</v>
      </c>
      <c r="BO63" s="100">
        <v>0</v>
      </c>
      <c r="BP63" s="505">
        <v>0</v>
      </c>
      <c r="BQ63" s="506">
        <v>0</v>
      </c>
      <c r="BR63" s="618" t="s">
        <v>275</v>
      </c>
      <c r="BS63" s="619"/>
      <c r="BT63" s="619"/>
      <c r="BU63" s="620"/>
      <c r="BV63" s="504">
        <v>0</v>
      </c>
      <c r="BW63" s="505">
        <v>0</v>
      </c>
      <c r="BX63" s="505">
        <v>0</v>
      </c>
      <c r="BY63" s="506">
        <v>0</v>
      </c>
      <c r="BZ63" s="504">
        <v>0</v>
      </c>
      <c r="CA63" s="505">
        <v>0</v>
      </c>
      <c r="CB63" s="505">
        <v>0</v>
      </c>
      <c r="CC63" s="506">
        <v>0</v>
      </c>
      <c r="CD63" s="633" t="s">
        <v>269</v>
      </c>
      <c r="CE63" s="634"/>
      <c r="CF63" s="634"/>
      <c r="CG63" s="635"/>
      <c r="CH63" s="526">
        <v>0</v>
      </c>
      <c r="CI63" s="526">
        <v>0</v>
      </c>
      <c r="CJ63" s="526">
        <v>0</v>
      </c>
      <c r="CK63" s="524">
        <v>0</v>
      </c>
      <c r="CL63" s="334">
        <v>0</v>
      </c>
      <c r="CM63" s="505">
        <v>0</v>
      </c>
      <c r="CN63" s="326" t="s">
        <v>287</v>
      </c>
      <c r="CO63" s="506">
        <v>0</v>
      </c>
      <c r="CP63" s="504">
        <v>0</v>
      </c>
      <c r="CQ63" s="505">
        <v>0</v>
      </c>
      <c r="CR63" s="505">
        <v>0</v>
      </c>
      <c r="CS63" s="506">
        <v>0</v>
      </c>
      <c r="CT63" s="504">
        <v>0</v>
      </c>
      <c r="CU63" s="505">
        <v>0</v>
      </c>
      <c r="CV63" s="505">
        <v>0</v>
      </c>
      <c r="CW63" s="506">
        <v>0</v>
      </c>
      <c r="CX63" s="615" t="s">
        <v>278</v>
      </c>
      <c r="CY63" s="616"/>
      <c r="CZ63" s="616"/>
      <c r="DA63" s="617"/>
      <c r="DB63" s="609" t="s">
        <v>277</v>
      </c>
      <c r="DC63" s="610"/>
      <c r="DD63" s="610"/>
      <c r="DE63" s="611"/>
      <c r="DF63" s="505">
        <v>0</v>
      </c>
      <c r="DG63" s="505">
        <v>0</v>
      </c>
      <c r="DH63" s="505">
        <v>0</v>
      </c>
      <c r="DI63" s="506">
        <v>0</v>
      </c>
      <c r="DJ63" s="621" t="s">
        <v>225</v>
      </c>
      <c r="DK63" s="622"/>
      <c r="DL63" s="622"/>
      <c r="DM63" s="623"/>
      <c r="DN63" s="618" t="s">
        <v>225</v>
      </c>
      <c r="DO63" s="619"/>
      <c r="DP63" s="619"/>
      <c r="DQ63" s="620"/>
      <c r="DR63" s="627" t="s">
        <v>276</v>
      </c>
      <c r="DS63" s="628"/>
      <c r="DT63" s="628"/>
      <c r="DU63" s="629"/>
      <c r="DV63" s="621" t="s">
        <v>269</v>
      </c>
      <c r="DW63" s="622"/>
      <c r="DX63" s="622"/>
      <c r="DY63" s="623"/>
    </row>
    <row r="64" spans="2:129" s="338" customFormat="1" ht="15.75" thickBot="1">
      <c r="B64" s="337">
        <v>48</v>
      </c>
      <c r="C64" s="310">
        <v>41680</v>
      </c>
      <c r="D64" s="381" t="s">
        <v>252</v>
      </c>
      <c r="E64" s="90" t="s">
        <v>16</v>
      </c>
      <c r="F64" s="160" t="s">
        <v>300</v>
      </c>
      <c r="G64" s="510">
        <v>0</v>
      </c>
      <c r="H64" s="511">
        <v>0</v>
      </c>
      <c r="I64" s="511">
        <v>2</v>
      </c>
      <c r="J64" s="512">
        <v>0</v>
      </c>
      <c r="K64" s="612" t="s">
        <v>276</v>
      </c>
      <c r="L64" s="613"/>
      <c r="M64" s="613"/>
      <c r="N64" s="614"/>
      <c r="O64" s="612" t="s">
        <v>269</v>
      </c>
      <c r="P64" s="613"/>
      <c r="Q64" s="613"/>
      <c r="R64" s="614"/>
      <c r="S64" s="510">
        <v>0</v>
      </c>
      <c r="T64" s="511">
        <v>2</v>
      </c>
      <c r="U64" s="511">
        <v>5</v>
      </c>
      <c r="V64" s="511"/>
      <c r="W64" s="512">
        <v>0</v>
      </c>
      <c r="X64" s="510">
        <v>0</v>
      </c>
      <c r="Y64" s="511">
        <v>1</v>
      </c>
      <c r="Z64" s="511">
        <v>2</v>
      </c>
      <c r="AA64" s="512">
        <v>0</v>
      </c>
      <c r="AB64" s="510">
        <v>0</v>
      </c>
      <c r="AC64" s="511">
        <v>0</v>
      </c>
      <c r="AD64" s="511">
        <v>2</v>
      </c>
      <c r="AE64" s="512">
        <v>2</v>
      </c>
      <c r="AF64" s="510">
        <v>0</v>
      </c>
      <c r="AG64" s="511">
        <v>3</v>
      </c>
      <c r="AH64" s="511">
        <v>4</v>
      </c>
      <c r="AI64" s="512">
        <v>0</v>
      </c>
      <c r="AJ64" s="612" t="s">
        <v>276</v>
      </c>
      <c r="AK64" s="613"/>
      <c r="AL64" s="613"/>
      <c r="AM64" s="614"/>
      <c r="AN64" s="510">
        <v>2</v>
      </c>
      <c r="AO64" s="511">
        <v>0</v>
      </c>
      <c r="AP64" s="511">
        <v>2</v>
      </c>
      <c r="AQ64" s="512">
        <v>4</v>
      </c>
      <c r="AR64" s="510">
        <v>1</v>
      </c>
      <c r="AS64" s="511">
        <v>2</v>
      </c>
      <c r="AT64" s="511">
        <v>5</v>
      </c>
      <c r="AU64" s="512">
        <v>0</v>
      </c>
      <c r="AV64" s="511">
        <v>1</v>
      </c>
      <c r="AW64" s="511">
        <v>2</v>
      </c>
      <c r="AX64" s="511">
        <v>3</v>
      </c>
      <c r="AY64" s="512">
        <v>0</v>
      </c>
      <c r="AZ64" s="612" t="s">
        <v>269</v>
      </c>
      <c r="BA64" s="613"/>
      <c r="BB64" s="613"/>
      <c r="BC64" s="614"/>
      <c r="BD64" s="510">
        <v>0</v>
      </c>
      <c r="BE64" s="511">
        <v>0</v>
      </c>
      <c r="BF64" s="511">
        <v>2</v>
      </c>
      <c r="BG64" s="511">
        <v>0</v>
      </c>
      <c r="BH64" s="348"/>
      <c r="BI64" s="338">
        <v>48</v>
      </c>
      <c r="BJ64" s="377">
        <v>42045</v>
      </c>
      <c r="BK64" s="373" t="s">
        <v>301</v>
      </c>
      <c r="BL64" s="512" t="s">
        <v>16</v>
      </c>
      <c r="BM64" s="363" t="s">
        <v>300</v>
      </c>
      <c r="BN64" s="341">
        <v>0</v>
      </c>
      <c r="BO64" s="342">
        <v>1</v>
      </c>
      <c r="BP64" s="511">
        <v>0</v>
      </c>
      <c r="BQ64" s="512">
        <v>4</v>
      </c>
      <c r="BR64" s="618" t="s">
        <v>275</v>
      </c>
      <c r="BS64" s="619"/>
      <c r="BT64" s="619"/>
      <c r="BU64" s="620"/>
      <c r="BV64" s="510">
        <v>0</v>
      </c>
      <c r="BW64" s="511">
        <v>2</v>
      </c>
      <c r="BX64" s="511">
        <v>2</v>
      </c>
      <c r="BY64" s="512">
        <v>2</v>
      </c>
      <c r="BZ64" s="510">
        <v>1</v>
      </c>
      <c r="CA64" s="511">
        <v>0</v>
      </c>
      <c r="CB64" s="511">
        <v>0</v>
      </c>
      <c r="CC64" s="512">
        <v>2</v>
      </c>
      <c r="CD64" s="612" t="s">
        <v>269</v>
      </c>
      <c r="CE64" s="613"/>
      <c r="CF64" s="613"/>
      <c r="CG64" s="614"/>
      <c r="CH64" s="510">
        <v>1</v>
      </c>
      <c r="CI64" s="511">
        <v>0</v>
      </c>
      <c r="CJ64" s="511">
        <v>3</v>
      </c>
      <c r="CK64" s="512">
        <v>2</v>
      </c>
      <c r="CL64" s="341">
        <v>1</v>
      </c>
      <c r="CM64" s="342">
        <v>1</v>
      </c>
      <c r="CN64" s="511">
        <v>4</v>
      </c>
      <c r="CO64" s="512">
        <v>0</v>
      </c>
      <c r="CP64" s="510">
        <v>0</v>
      </c>
      <c r="CQ64" s="511">
        <v>2</v>
      </c>
      <c r="CR64" s="511">
        <v>3</v>
      </c>
      <c r="CS64" s="512">
        <v>0</v>
      </c>
      <c r="CT64" s="612" t="s">
        <v>269</v>
      </c>
      <c r="CU64" s="613"/>
      <c r="CV64" s="613"/>
      <c r="CW64" s="614"/>
      <c r="CX64" s="615" t="s">
        <v>278</v>
      </c>
      <c r="CY64" s="616"/>
      <c r="CZ64" s="616"/>
      <c r="DA64" s="617"/>
      <c r="DB64" s="609" t="s">
        <v>277</v>
      </c>
      <c r="DC64" s="610"/>
      <c r="DD64" s="610"/>
      <c r="DE64" s="611"/>
      <c r="DF64" s="510">
        <v>0</v>
      </c>
      <c r="DG64" s="511">
        <v>0</v>
      </c>
      <c r="DH64" s="511">
        <v>2</v>
      </c>
      <c r="DI64" s="512">
        <v>0</v>
      </c>
      <c r="DJ64" s="612" t="s">
        <v>225</v>
      </c>
      <c r="DK64" s="613"/>
      <c r="DL64" s="613"/>
      <c r="DM64" s="614"/>
      <c r="DN64" s="618" t="s">
        <v>225</v>
      </c>
      <c r="DO64" s="619"/>
      <c r="DP64" s="619"/>
      <c r="DQ64" s="620"/>
      <c r="DR64" s="613" t="s">
        <v>276</v>
      </c>
      <c r="DS64" s="613"/>
      <c r="DT64" s="613"/>
      <c r="DU64" s="614"/>
      <c r="DV64" s="511">
        <v>0</v>
      </c>
      <c r="DW64" s="511">
        <v>0</v>
      </c>
      <c r="DX64" s="511">
        <v>0</v>
      </c>
      <c r="DY64" s="512">
        <v>0</v>
      </c>
    </row>
    <row r="65" spans="2:129" ht="15.75" thickBot="1">
      <c r="B65" s="127">
        <v>49</v>
      </c>
      <c r="C65" s="310">
        <v>41683</v>
      </c>
      <c r="D65" s="381" t="s">
        <v>236</v>
      </c>
      <c r="E65" s="335" t="s">
        <v>243</v>
      </c>
      <c r="F65" s="327" t="s">
        <v>302</v>
      </c>
      <c r="G65" s="510">
        <v>0</v>
      </c>
      <c r="H65" s="511">
        <v>1</v>
      </c>
      <c r="I65" s="511">
        <v>0</v>
      </c>
      <c r="J65" s="512">
        <v>0</v>
      </c>
      <c r="K65" s="612" t="s">
        <v>276</v>
      </c>
      <c r="L65" s="613"/>
      <c r="M65" s="613"/>
      <c r="N65" s="614"/>
      <c r="O65" s="612" t="s">
        <v>269</v>
      </c>
      <c r="P65" s="613"/>
      <c r="Q65" s="613"/>
      <c r="R65" s="614"/>
      <c r="S65" s="510">
        <v>0</v>
      </c>
      <c r="T65" s="511">
        <v>0</v>
      </c>
      <c r="U65" s="511">
        <v>0</v>
      </c>
      <c r="V65" s="511"/>
      <c r="W65" s="512">
        <v>0</v>
      </c>
      <c r="X65" s="510">
        <v>0</v>
      </c>
      <c r="Y65" s="511">
        <v>1</v>
      </c>
      <c r="Z65" s="511">
        <v>0</v>
      </c>
      <c r="AA65" s="512">
        <v>4</v>
      </c>
      <c r="AB65" s="510">
        <v>0</v>
      </c>
      <c r="AC65" s="511">
        <v>0</v>
      </c>
      <c r="AD65" s="511">
        <v>-1</v>
      </c>
      <c r="AE65" s="512">
        <v>9</v>
      </c>
      <c r="AF65" s="510">
        <v>1</v>
      </c>
      <c r="AG65" s="511">
        <v>0</v>
      </c>
      <c r="AH65" s="511">
        <v>-1</v>
      </c>
      <c r="AI65" s="512">
        <v>0</v>
      </c>
      <c r="AJ65" s="612" t="s">
        <v>276</v>
      </c>
      <c r="AK65" s="613"/>
      <c r="AL65" s="613"/>
      <c r="AM65" s="614"/>
      <c r="AN65" s="510">
        <v>2</v>
      </c>
      <c r="AO65" s="511">
        <v>0</v>
      </c>
      <c r="AP65" s="511">
        <v>2</v>
      </c>
      <c r="AQ65" s="512">
        <v>0</v>
      </c>
      <c r="AR65" s="510">
        <v>0</v>
      </c>
      <c r="AS65" s="511">
        <v>0</v>
      </c>
      <c r="AT65" s="511">
        <v>-1</v>
      </c>
      <c r="AU65" s="512">
        <v>0</v>
      </c>
      <c r="AV65" s="511">
        <v>0</v>
      </c>
      <c r="AW65" s="511">
        <v>0</v>
      </c>
      <c r="AX65" s="511">
        <v>-2</v>
      </c>
      <c r="AY65" s="512">
        <v>0</v>
      </c>
      <c r="AZ65" s="511">
        <v>0</v>
      </c>
      <c r="BA65" s="511">
        <v>1</v>
      </c>
      <c r="BB65" s="511">
        <v>2</v>
      </c>
      <c r="BC65" s="512">
        <v>11</v>
      </c>
      <c r="BD65" s="612" t="s">
        <v>269</v>
      </c>
      <c r="BE65" s="613"/>
      <c r="BF65" s="613"/>
      <c r="BG65" s="613"/>
      <c r="BH65" s="64"/>
      <c r="BI65" s="255">
        <v>49</v>
      </c>
      <c r="BJ65" s="89">
        <v>42048</v>
      </c>
      <c r="BK65" s="372" t="s">
        <v>290</v>
      </c>
      <c r="BL65" s="362" t="s">
        <v>243</v>
      </c>
      <c r="BM65" s="333" t="s">
        <v>302</v>
      </c>
      <c r="BN65" s="254">
        <v>1</v>
      </c>
      <c r="BO65" s="100">
        <v>0</v>
      </c>
      <c r="BP65" s="505">
        <v>0</v>
      </c>
      <c r="BQ65" s="506">
        <v>0</v>
      </c>
      <c r="BR65" s="618" t="s">
        <v>275</v>
      </c>
      <c r="BS65" s="619"/>
      <c r="BT65" s="619"/>
      <c r="BU65" s="620"/>
      <c r="BV65" s="504">
        <v>0</v>
      </c>
      <c r="BW65" s="505">
        <v>1</v>
      </c>
      <c r="BX65" s="505">
        <v>2</v>
      </c>
      <c r="BY65" s="506">
        <v>0</v>
      </c>
      <c r="BZ65" s="504">
        <v>0</v>
      </c>
      <c r="CA65" s="505">
        <v>0</v>
      </c>
      <c r="CB65" s="505">
        <v>0</v>
      </c>
      <c r="CC65" s="506">
        <v>0</v>
      </c>
      <c r="CD65" s="621" t="s">
        <v>269</v>
      </c>
      <c r="CE65" s="622"/>
      <c r="CF65" s="622"/>
      <c r="CG65" s="623"/>
      <c r="CH65" s="504">
        <v>0</v>
      </c>
      <c r="CI65" s="505">
        <v>0</v>
      </c>
      <c r="CJ65" s="505">
        <v>-1</v>
      </c>
      <c r="CK65" s="506">
        <v>0</v>
      </c>
      <c r="CL65" s="343">
        <v>0</v>
      </c>
      <c r="CM65" s="100">
        <v>1</v>
      </c>
      <c r="CN65" s="326">
        <v>-2</v>
      </c>
      <c r="CO65" s="506">
        <v>0</v>
      </c>
      <c r="CP65" s="504">
        <v>0</v>
      </c>
      <c r="CQ65" s="505">
        <v>0</v>
      </c>
      <c r="CR65" s="505">
        <v>-2</v>
      </c>
      <c r="CS65" s="506">
        <v>0</v>
      </c>
      <c r="CT65" s="612" t="s">
        <v>269</v>
      </c>
      <c r="CU65" s="613"/>
      <c r="CV65" s="613"/>
      <c r="CW65" s="614"/>
      <c r="CX65" s="615" t="s">
        <v>278</v>
      </c>
      <c r="CY65" s="616"/>
      <c r="CZ65" s="616"/>
      <c r="DA65" s="617"/>
      <c r="DB65" s="609" t="s">
        <v>277</v>
      </c>
      <c r="DC65" s="610"/>
      <c r="DD65" s="610"/>
      <c r="DE65" s="611"/>
      <c r="DF65" s="504">
        <v>0</v>
      </c>
      <c r="DG65" s="505">
        <v>0</v>
      </c>
      <c r="DH65" s="505">
        <v>0</v>
      </c>
      <c r="DI65" s="506">
        <v>2</v>
      </c>
      <c r="DJ65" s="621" t="s">
        <v>225</v>
      </c>
      <c r="DK65" s="622"/>
      <c r="DL65" s="622"/>
      <c r="DM65" s="623"/>
      <c r="DN65" s="619" t="s">
        <v>225</v>
      </c>
      <c r="DO65" s="619"/>
      <c r="DP65" s="619"/>
      <c r="DQ65" s="620"/>
      <c r="DR65" s="621" t="s">
        <v>276</v>
      </c>
      <c r="DS65" s="622"/>
      <c r="DT65" s="622"/>
      <c r="DU65" s="623"/>
      <c r="DV65" s="510">
        <v>0</v>
      </c>
      <c r="DW65" s="511">
        <v>0</v>
      </c>
      <c r="DX65" s="511">
        <v>0</v>
      </c>
      <c r="DY65" s="512">
        <v>2</v>
      </c>
    </row>
    <row r="66" spans="2:129" ht="15.75" thickBot="1">
      <c r="B66" s="127">
        <v>50</v>
      </c>
      <c r="C66" s="310">
        <v>41690</v>
      </c>
      <c r="D66" s="381" t="s">
        <v>303</v>
      </c>
      <c r="E66" s="508" t="s">
        <v>82</v>
      </c>
      <c r="F66" s="344" t="s">
        <v>230</v>
      </c>
      <c r="G66" s="621" t="s">
        <v>269</v>
      </c>
      <c r="H66" s="622"/>
      <c r="I66" s="622"/>
      <c r="J66" s="623"/>
      <c r="K66" s="621" t="s">
        <v>276</v>
      </c>
      <c r="L66" s="622"/>
      <c r="M66" s="622"/>
      <c r="N66" s="623"/>
      <c r="O66" s="537">
        <v>1</v>
      </c>
      <c r="P66" s="537">
        <v>0</v>
      </c>
      <c r="Q66" s="505">
        <v>1</v>
      </c>
      <c r="R66" s="537">
        <v>2</v>
      </c>
      <c r="S66" s="536">
        <v>0</v>
      </c>
      <c r="T66" s="537">
        <v>2</v>
      </c>
      <c r="U66" s="537">
        <v>0</v>
      </c>
      <c r="V66" s="537"/>
      <c r="W66" s="538">
        <v>0</v>
      </c>
      <c r="X66" s="621" t="s">
        <v>269</v>
      </c>
      <c r="Y66" s="622"/>
      <c r="Z66" s="622"/>
      <c r="AA66" s="623"/>
      <c r="AB66" s="537">
        <v>0</v>
      </c>
      <c r="AC66" s="537">
        <v>0</v>
      </c>
      <c r="AD66" s="537">
        <v>-1</v>
      </c>
      <c r="AE66" s="537">
        <v>2</v>
      </c>
      <c r="AF66" s="536">
        <v>0</v>
      </c>
      <c r="AG66" s="537">
        <v>0</v>
      </c>
      <c r="AH66" s="537">
        <v>0</v>
      </c>
      <c r="AI66" s="538">
        <v>2</v>
      </c>
      <c r="AJ66" s="621" t="s">
        <v>276</v>
      </c>
      <c r="AK66" s="622"/>
      <c r="AL66" s="622"/>
      <c r="AM66" s="623"/>
      <c r="AN66" s="537">
        <v>0</v>
      </c>
      <c r="AO66" s="537">
        <v>0</v>
      </c>
      <c r="AP66" s="537">
        <v>-1</v>
      </c>
      <c r="AQ66" s="538">
        <v>0</v>
      </c>
      <c r="AR66" s="537">
        <v>0</v>
      </c>
      <c r="AS66" s="537">
        <v>1</v>
      </c>
      <c r="AT66" s="537">
        <v>0</v>
      </c>
      <c r="AU66" s="538">
        <v>2</v>
      </c>
      <c r="AV66" s="537">
        <v>0</v>
      </c>
      <c r="AW66" s="537">
        <v>1</v>
      </c>
      <c r="AX66" s="537">
        <v>0</v>
      </c>
      <c r="AY66" s="538">
        <v>0</v>
      </c>
      <c r="AZ66" s="537">
        <v>0</v>
      </c>
      <c r="BA66" s="537">
        <v>0</v>
      </c>
      <c r="BB66" s="537">
        <v>0</v>
      </c>
      <c r="BC66" s="537">
        <v>0</v>
      </c>
      <c r="BD66" s="536">
        <v>1</v>
      </c>
      <c r="BE66" s="537">
        <v>0</v>
      </c>
      <c r="BF66" s="537">
        <v>0</v>
      </c>
      <c r="BG66" s="537">
        <v>0</v>
      </c>
      <c r="BH66" s="64"/>
      <c r="BI66" s="255">
        <v>50</v>
      </c>
      <c r="BJ66" s="375">
        <v>42055</v>
      </c>
      <c r="BK66" s="373" t="s">
        <v>304</v>
      </c>
      <c r="BL66" s="503" t="s">
        <v>82</v>
      </c>
      <c r="BM66" s="364" t="s">
        <v>230</v>
      </c>
      <c r="BN66" s="511">
        <v>0</v>
      </c>
      <c r="BO66" s="511">
        <v>0</v>
      </c>
      <c r="BP66" s="152">
        <v>0</v>
      </c>
      <c r="BQ66" s="193">
        <v>2</v>
      </c>
      <c r="BR66" s="618" t="s">
        <v>275</v>
      </c>
      <c r="BS66" s="619"/>
      <c r="BT66" s="619"/>
      <c r="BU66" s="620"/>
      <c r="BV66" s="511">
        <v>0</v>
      </c>
      <c r="BW66" s="511">
        <v>0</v>
      </c>
      <c r="BX66" s="152">
        <v>0</v>
      </c>
      <c r="BY66" s="193">
        <v>0</v>
      </c>
      <c r="BZ66" s="350">
        <v>0</v>
      </c>
      <c r="CA66" s="351">
        <v>1</v>
      </c>
      <c r="CB66" s="152">
        <v>0</v>
      </c>
      <c r="CC66" s="193">
        <v>2</v>
      </c>
      <c r="CD66" s="612" t="s">
        <v>269</v>
      </c>
      <c r="CE66" s="613"/>
      <c r="CF66" s="613"/>
      <c r="CG66" s="614"/>
      <c r="CH66" s="194">
        <v>0</v>
      </c>
      <c r="CI66" s="152">
        <v>0</v>
      </c>
      <c r="CJ66" s="152">
        <v>0</v>
      </c>
      <c r="CK66" s="193">
        <v>0</v>
      </c>
      <c r="CL66" s="618" t="s">
        <v>225</v>
      </c>
      <c r="CM66" s="619"/>
      <c r="CN66" s="619"/>
      <c r="CO66" s="620"/>
      <c r="CP66" s="152">
        <v>0</v>
      </c>
      <c r="CQ66" s="152">
        <v>0</v>
      </c>
      <c r="CR66" s="511">
        <v>0</v>
      </c>
      <c r="CS66" s="152">
        <v>0</v>
      </c>
      <c r="CT66" s="194">
        <v>0</v>
      </c>
      <c r="CU66" s="152">
        <v>0</v>
      </c>
      <c r="CV66" s="152">
        <v>-1</v>
      </c>
      <c r="CW66" s="193">
        <v>0</v>
      </c>
      <c r="CX66" s="615" t="s">
        <v>278</v>
      </c>
      <c r="CY66" s="616"/>
      <c r="CZ66" s="616"/>
      <c r="DA66" s="617"/>
      <c r="DB66" s="615" t="s">
        <v>305</v>
      </c>
      <c r="DC66" s="616"/>
      <c r="DD66" s="616"/>
      <c r="DE66" s="617"/>
      <c r="DF66" s="152">
        <v>0</v>
      </c>
      <c r="DG66" s="152">
        <v>0</v>
      </c>
      <c r="DH66" s="152">
        <v>-1</v>
      </c>
      <c r="DI66" s="193">
        <v>0</v>
      </c>
      <c r="DJ66" s="511"/>
      <c r="DK66" s="511"/>
      <c r="DL66" s="511"/>
      <c r="DM66" s="512"/>
      <c r="DN66" s="511">
        <v>1</v>
      </c>
      <c r="DO66" s="511">
        <v>1</v>
      </c>
      <c r="DP66" s="511">
        <v>0</v>
      </c>
      <c r="DQ66" s="512">
        <v>0</v>
      </c>
      <c r="DR66" s="612" t="s">
        <v>276</v>
      </c>
      <c r="DS66" s="613"/>
      <c r="DT66" s="613"/>
      <c r="DU66" s="614"/>
      <c r="DV66" s="612" t="s">
        <v>269</v>
      </c>
      <c r="DW66" s="613"/>
      <c r="DX66" s="613"/>
      <c r="DY66" s="614"/>
    </row>
    <row r="67" spans="2:129" ht="15.75" thickBot="1">
      <c r="B67" s="127">
        <v>51</v>
      </c>
      <c r="C67" s="310">
        <v>41691</v>
      </c>
      <c r="D67" s="381" t="s">
        <v>303</v>
      </c>
      <c r="E67" s="382" t="s">
        <v>232</v>
      </c>
      <c r="F67" s="344" t="s">
        <v>306</v>
      </c>
      <c r="G67" s="537">
        <v>0</v>
      </c>
      <c r="H67" s="537">
        <v>0</v>
      </c>
      <c r="I67" s="505">
        <v>0</v>
      </c>
      <c r="J67" s="537">
        <v>2</v>
      </c>
      <c r="K67" s="621" t="s">
        <v>276</v>
      </c>
      <c r="L67" s="622"/>
      <c r="M67" s="622"/>
      <c r="N67" s="623"/>
      <c r="O67" s="537">
        <v>0</v>
      </c>
      <c r="P67" s="537">
        <v>1</v>
      </c>
      <c r="Q67" s="505">
        <v>0</v>
      </c>
      <c r="R67" s="537">
        <v>2</v>
      </c>
      <c r="S67" s="536">
        <v>0</v>
      </c>
      <c r="T67" s="537">
        <v>1</v>
      </c>
      <c r="U67" s="537">
        <v>2</v>
      </c>
      <c r="V67" s="537"/>
      <c r="W67" s="538">
        <v>6</v>
      </c>
      <c r="X67" s="621" t="s">
        <v>269</v>
      </c>
      <c r="Y67" s="622"/>
      <c r="Z67" s="622"/>
      <c r="AA67" s="623"/>
      <c r="AB67" s="537">
        <v>0</v>
      </c>
      <c r="AC67" s="537">
        <v>0</v>
      </c>
      <c r="AD67" s="537">
        <v>0</v>
      </c>
      <c r="AE67" s="537">
        <v>0</v>
      </c>
      <c r="AF67" s="536">
        <v>1</v>
      </c>
      <c r="AG67" s="537">
        <v>0</v>
      </c>
      <c r="AH67" s="537">
        <v>2</v>
      </c>
      <c r="AI67" s="538">
        <v>0</v>
      </c>
      <c r="AJ67" s="621" t="s">
        <v>276</v>
      </c>
      <c r="AK67" s="622"/>
      <c r="AL67" s="622"/>
      <c r="AM67" s="623"/>
      <c r="AN67" s="537">
        <v>0</v>
      </c>
      <c r="AO67" s="537">
        <v>1</v>
      </c>
      <c r="AP67" s="537">
        <v>1</v>
      </c>
      <c r="AQ67" s="538">
        <v>0</v>
      </c>
      <c r="AR67" s="537">
        <v>0</v>
      </c>
      <c r="AS67" s="537">
        <v>1</v>
      </c>
      <c r="AT67" s="537">
        <v>2</v>
      </c>
      <c r="AU67" s="538">
        <v>0</v>
      </c>
      <c r="AV67" s="537">
        <v>0</v>
      </c>
      <c r="AW67" s="537">
        <v>0</v>
      </c>
      <c r="AX67" s="537">
        <v>0</v>
      </c>
      <c r="AY67" s="538">
        <v>0</v>
      </c>
      <c r="AZ67" s="612" t="s">
        <v>269</v>
      </c>
      <c r="BA67" s="613"/>
      <c r="BB67" s="613"/>
      <c r="BC67" s="614"/>
      <c r="BD67" s="536">
        <v>1</v>
      </c>
      <c r="BE67" s="537">
        <v>0</v>
      </c>
      <c r="BF67" s="537">
        <v>0</v>
      </c>
      <c r="BG67" s="538">
        <v>0</v>
      </c>
      <c r="BI67" s="255">
        <v>51</v>
      </c>
      <c r="BJ67" s="89">
        <v>42056</v>
      </c>
      <c r="BK67" s="512" t="s">
        <v>303</v>
      </c>
      <c r="BL67" s="369" t="s">
        <v>232</v>
      </c>
      <c r="BM67" s="364" t="s">
        <v>306</v>
      </c>
      <c r="BN67" s="511">
        <v>0</v>
      </c>
      <c r="BO67" s="511">
        <v>0</v>
      </c>
      <c r="BP67" s="152">
        <v>0</v>
      </c>
      <c r="BQ67" s="193">
        <v>0</v>
      </c>
      <c r="BR67" s="618" t="s">
        <v>275</v>
      </c>
      <c r="BS67" s="619"/>
      <c r="BT67" s="619"/>
      <c r="BU67" s="620"/>
      <c r="BV67" s="511">
        <v>0</v>
      </c>
      <c r="BW67" s="511">
        <v>0</v>
      </c>
      <c r="BX67" s="152">
        <v>0</v>
      </c>
      <c r="BY67" s="193">
        <v>0</v>
      </c>
      <c r="BZ67" s="350">
        <v>0</v>
      </c>
      <c r="CA67" s="351">
        <v>1</v>
      </c>
      <c r="CB67" s="152">
        <v>1</v>
      </c>
      <c r="CC67" s="193">
        <v>0</v>
      </c>
      <c r="CD67" s="612" t="s">
        <v>269</v>
      </c>
      <c r="CE67" s="613"/>
      <c r="CF67" s="613"/>
      <c r="CG67" s="614"/>
      <c r="CH67" s="194">
        <v>1</v>
      </c>
      <c r="CI67" s="152">
        <v>0</v>
      </c>
      <c r="CJ67" s="152">
        <v>1</v>
      </c>
      <c r="CK67" s="193">
        <v>0</v>
      </c>
      <c r="CL67" s="618" t="s">
        <v>225</v>
      </c>
      <c r="CM67" s="619"/>
      <c r="CN67" s="619"/>
      <c r="CO67" s="620"/>
      <c r="CP67" s="152">
        <v>0</v>
      </c>
      <c r="CQ67" s="152">
        <v>0</v>
      </c>
      <c r="CR67" s="511">
        <v>0</v>
      </c>
      <c r="CS67" s="152">
        <v>2</v>
      </c>
      <c r="CT67" s="194">
        <v>0</v>
      </c>
      <c r="CU67" s="152">
        <v>0</v>
      </c>
      <c r="CV67" s="152">
        <v>0</v>
      </c>
      <c r="CW67" s="193">
        <v>0</v>
      </c>
      <c r="CX67" s="615" t="s">
        <v>278</v>
      </c>
      <c r="CY67" s="616"/>
      <c r="CZ67" s="616"/>
      <c r="DA67" s="617"/>
      <c r="DB67" s="615" t="s">
        <v>305</v>
      </c>
      <c r="DC67" s="616"/>
      <c r="DD67" s="616"/>
      <c r="DE67" s="617"/>
      <c r="DF67" s="612" t="s">
        <v>269</v>
      </c>
      <c r="DG67" s="613"/>
      <c r="DH67" s="613"/>
      <c r="DI67" s="614"/>
      <c r="DJ67" s="511"/>
      <c r="DK67" s="511"/>
      <c r="DL67" s="511"/>
      <c r="DM67" s="512"/>
      <c r="DN67" s="511">
        <v>0</v>
      </c>
      <c r="DO67" s="511">
        <v>0</v>
      </c>
      <c r="DP67" s="511">
        <v>1</v>
      </c>
      <c r="DQ67" s="512">
        <v>2</v>
      </c>
      <c r="DR67" s="612" t="s">
        <v>276</v>
      </c>
      <c r="DS67" s="613"/>
      <c r="DT67" s="613"/>
      <c r="DU67" s="614"/>
      <c r="DV67" s="511">
        <v>0</v>
      </c>
      <c r="DW67" s="511">
        <v>0</v>
      </c>
      <c r="DX67" s="511">
        <v>0</v>
      </c>
      <c r="DY67" s="512">
        <v>0</v>
      </c>
    </row>
    <row r="68" spans="2:129" ht="15.75" thickBot="1">
      <c r="B68" s="127">
        <v>52</v>
      </c>
      <c r="C68" s="310">
        <v>41697</v>
      </c>
      <c r="D68" s="381" t="s">
        <v>242</v>
      </c>
      <c r="E68" s="157" t="s">
        <v>16</v>
      </c>
      <c r="F68" s="356" t="s">
        <v>270</v>
      </c>
      <c r="G68" s="621" t="s">
        <v>269</v>
      </c>
      <c r="H68" s="622"/>
      <c r="I68" s="622"/>
      <c r="J68" s="623"/>
      <c r="K68" s="621" t="s">
        <v>276</v>
      </c>
      <c r="L68" s="622"/>
      <c r="M68" s="622"/>
      <c r="N68" s="623"/>
      <c r="O68" s="136">
        <v>0</v>
      </c>
      <c r="P68" s="136">
        <v>1</v>
      </c>
      <c r="Q68" s="136">
        <v>1</v>
      </c>
      <c r="R68" s="136">
        <v>0</v>
      </c>
      <c r="S68" s="621" t="s">
        <v>225</v>
      </c>
      <c r="T68" s="622"/>
      <c r="U68" s="622"/>
      <c r="V68" s="622"/>
      <c r="W68" s="622"/>
      <c r="X68" s="510">
        <v>0</v>
      </c>
      <c r="Y68" s="255">
        <v>1</v>
      </c>
      <c r="Z68" s="255">
        <v>1</v>
      </c>
      <c r="AA68" s="255">
        <v>5</v>
      </c>
      <c r="AB68" s="510">
        <v>1</v>
      </c>
      <c r="AC68" s="255">
        <v>0</v>
      </c>
      <c r="AD68" s="255">
        <v>1</v>
      </c>
      <c r="AE68" s="255">
        <v>0</v>
      </c>
      <c r="AF68" s="135">
        <v>0</v>
      </c>
      <c r="AG68" s="136">
        <v>0</v>
      </c>
      <c r="AH68" s="136">
        <v>0</v>
      </c>
      <c r="AI68" s="273">
        <v>4</v>
      </c>
      <c r="AJ68" s="621" t="s">
        <v>276</v>
      </c>
      <c r="AK68" s="622"/>
      <c r="AL68" s="622"/>
      <c r="AM68" s="623"/>
      <c r="AN68" s="136">
        <v>0</v>
      </c>
      <c r="AO68" s="136">
        <v>1</v>
      </c>
      <c r="AP68" s="136">
        <v>2</v>
      </c>
      <c r="AQ68" s="273">
        <v>0</v>
      </c>
      <c r="AR68" s="136">
        <v>1</v>
      </c>
      <c r="AS68" s="136">
        <v>0</v>
      </c>
      <c r="AT68" s="136">
        <v>1</v>
      </c>
      <c r="AU68" s="273">
        <v>0</v>
      </c>
      <c r="AV68" s="136">
        <v>0</v>
      </c>
      <c r="AW68" s="136">
        <v>1</v>
      </c>
      <c r="AX68" s="136">
        <v>1</v>
      </c>
      <c r="AY68" s="273">
        <v>4</v>
      </c>
      <c r="AZ68" s="136">
        <v>0</v>
      </c>
      <c r="BA68" s="136">
        <v>0</v>
      </c>
      <c r="BB68" s="136">
        <v>0</v>
      </c>
      <c r="BC68" s="136">
        <v>0</v>
      </c>
      <c r="BD68" s="618" t="s">
        <v>225</v>
      </c>
      <c r="BE68" s="619"/>
      <c r="BF68" s="619"/>
      <c r="BG68" s="620"/>
      <c r="BH68" s="64"/>
      <c r="BI68" s="255">
        <v>52</v>
      </c>
      <c r="BJ68" s="375">
        <v>42062</v>
      </c>
      <c r="BK68" s="373" t="s">
        <v>298</v>
      </c>
      <c r="BL68" s="146" t="s">
        <v>16</v>
      </c>
      <c r="BM68" s="365" t="s">
        <v>270</v>
      </c>
      <c r="BN68" s="618" t="s">
        <v>225</v>
      </c>
      <c r="BO68" s="619"/>
      <c r="BP68" s="619"/>
      <c r="BQ68" s="620"/>
      <c r="BR68" s="618" t="s">
        <v>275</v>
      </c>
      <c r="BS68" s="619"/>
      <c r="BT68" s="619"/>
      <c r="BU68" s="620"/>
      <c r="BV68" s="194">
        <v>0</v>
      </c>
      <c r="BW68" s="199">
        <v>0</v>
      </c>
      <c r="BX68" s="199">
        <v>1</v>
      </c>
      <c r="BY68" s="323">
        <v>0</v>
      </c>
      <c r="BZ68" s="199">
        <v>1</v>
      </c>
      <c r="CA68" s="199">
        <v>0</v>
      </c>
      <c r="CB68" s="199">
        <v>0</v>
      </c>
      <c r="CC68" s="323">
        <v>0</v>
      </c>
      <c r="CD68" s="199">
        <v>0</v>
      </c>
      <c r="CE68" s="199">
        <v>0</v>
      </c>
      <c r="CF68" s="199">
        <v>0</v>
      </c>
      <c r="CG68" s="199">
        <v>0</v>
      </c>
      <c r="CH68" s="353">
        <v>0</v>
      </c>
      <c r="CI68" s="199">
        <v>0</v>
      </c>
      <c r="CJ68" s="199">
        <v>0</v>
      </c>
      <c r="CK68" s="323">
        <v>2</v>
      </c>
      <c r="CL68" s="618" t="s">
        <v>225</v>
      </c>
      <c r="CM68" s="619"/>
      <c r="CN68" s="619"/>
      <c r="CO68" s="620"/>
      <c r="CP68" s="199">
        <v>0</v>
      </c>
      <c r="CQ68" s="199">
        <v>0</v>
      </c>
      <c r="CR68" s="199">
        <v>0</v>
      </c>
      <c r="CS68" s="193">
        <v>7</v>
      </c>
      <c r="CT68" s="199">
        <v>0</v>
      </c>
      <c r="CU68" s="199">
        <v>0</v>
      </c>
      <c r="CV68" s="199">
        <v>0</v>
      </c>
      <c r="CW68" s="199">
        <v>0</v>
      </c>
      <c r="CX68" s="612" t="s">
        <v>269</v>
      </c>
      <c r="CY68" s="613"/>
      <c r="CZ68" s="613"/>
      <c r="DA68" s="614"/>
      <c r="DB68" s="609" t="s">
        <v>277</v>
      </c>
      <c r="DC68" s="610"/>
      <c r="DD68" s="610"/>
      <c r="DE68" s="611"/>
      <c r="DF68" s="199">
        <v>0</v>
      </c>
      <c r="DG68" s="199">
        <v>0</v>
      </c>
      <c r="DH68" s="199">
        <v>0</v>
      </c>
      <c r="DI68" s="193">
        <v>2</v>
      </c>
      <c r="DM68" s="22"/>
      <c r="DN68" s="255">
        <v>0</v>
      </c>
      <c r="DO68" s="255">
        <v>0</v>
      </c>
      <c r="DP68" s="255">
        <v>0</v>
      </c>
      <c r="DQ68" s="255">
        <v>5</v>
      </c>
      <c r="DR68" s="612" t="s">
        <v>276</v>
      </c>
      <c r="DS68" s="613"/>
      <c r="DT68" s="613"/>
      <c r="DU68" s="614"/>
      <c r="DV68" s="199">
        <v>1</v>
      </c>
      <c r="DW68" s="199">
        <v>1</v>
      </c>
      <c r="DX68" s="199">
        <v>2</v>
      </c>
      <c r="DY68" s="323">
        <v>0</v>
      </c>
    </row>
    <row r="69" spans="2:129" ht="15.75" thickBot="1">
      <c r="B69" s="127">
        <v>53</v>
      </c>
      <c r="C69" s="310">
        <v>41698</v>
      </c>
      <c r="D69" s="381" t="s">
        <v>254</v>
      </c>
      <c r="E69" s="382" t="s">
        <v>243</v>
      </c>
      <c r="F69" s="344" t="s">
        <v>307</v>
      </c>
      <c r="G69" s="621" t="s">
        <v>269</v>
      </c>
      <c r="H69" s="622"/>
      <c r="I69" s="622"/>
      <c r="J69" s="623"/>
      <c r="K69" s="621" t="s">
        <v>276</v>
      </c>
      <c r="L69" s="622"/>
      <c r="M69" s="622"/>
      <c r="N69" s="623"/>
      <c r="O69" s="537">
        <v>0</v>
      </c>
      <c r="P69" s="537">
        <v>0</v>
      </c>
      <c r="Q69" s="505">
        <v>-1</v>
      </c>
      <c r="R69" s="537">
        <v>0</v>
      </c>
      <c r="S69" s="536">
        <v>0</v>
      </c>
      <c r="T69" s="537">
        <v>1</v>
      </c>
      <c r="U69" s="537">
        <v>2</v>
      </c>
      <c r="V69" s="537"/>
      <c r="W69" s="538">
        <v>6</v>
      </c>
      <c r="X69" s="536">
        <v>0</v>
      </c>
      <c r="Y69" s="537">
        <v>1</v>
      </c>
      <c r="Z69" s="537">
        <v>0</v>
      </c>
      <c r="AA69" s="537">
        <v>2</v>
      </c>
      <c r="AB69" s="536">
        <v>0</v>
      </c>
      <c r="AC69" s="537">
        <v>0</v>
      </c>
      <c r="AD69" s="537">
        <v>0</v>
      </c>
      <c r="AE69" s="537">
        <v>0</v>
      </c>
      <c r="AF69" s="536">
        <v>0</v>
      </c>
      <c r="AG69" s="537">
        <v>0</v>
      </c>
      <c r="AH69" s="537">
        <v>0</v>
      </c>
      <c r="AI69" s="538">
        <v>0</v>
      </c>
      <c r="AJ69" s="536">
        <v>0</v>
      </c>
      <c r="AK69" s="537">
        <v>1</v>
      </c>
      <c r="AL69" s="537">
        <v>0</v>
      </c>
      <c r="AM69" s="538">
        <v>0</v>
      </c>
      <c r="AN69" s="537">
        <v>1</v>
      </c>
      <c r="AO69" s="537">
        <v>0</v>
      </c>
      <c r="AP69" s="537">
        <v>0</v>
      </c>
      <c r="AQ69" s="538">
        <v>0</v>
      </c>
      <c r="AR69" s="537">
        <v>1</v>
      </c>
      <c r="AS69" s="537">
        <v>0</v>
      </c>
      <c r="AT69" s="537">
        <v>-2</v>
      </c>
      <c r="AU69" s="538">
        <v>2</v>
      </c>
      <c r="AV69" s="537">
        <v>0</v>
      </c>
      <c r="AW69" s="537">
        <v>0</v>
      </c>
      <c r="AX69" s="537">
        <v>-1</v>
      </c>
      <c r="AY69" s="538">
        <v>0</v>
      </c>
      <c r="AZ69" s="537">
        <v>0</v>
      </c>
      <c r="BA69" s="537">
        <v>0</v>
      </c>
      <c r="BB69" s="537">
        <v>-1</v>
      </c>
      <c r="BC69" s="538">
        <v>2</v>
      </c>
      <c r="BD69" s="618" t="s">
        <v>225</v>
      </c>
      <c r="BE69" s="619"/>
      <c r="BF69" s="619"/>
      <c r="BG69" s="620"/>
      <c r="BI69" s="255">
        <v>53</v>
      </c>
      <c r="BJ69" s="89">
        <v>42063</v>
      </c>
      <c r="BK69" s="372" t="s">
        <v>308</v>
      </c>
      <c r="BL69" s="370" t="s">
        <v>243</v>
      </c>
      <c r="BM69" s="364" t="s">
        <v>307</v>
      </c>
      <c r="BN69" s="618" t="s">
        <v>225</v>
      </c>
      <c r="BO69" s="619"/>
      <c r="BP69" s="619"/>
      <c r="BQ69" s="620"/>
      <c r="BR69" s="618" t="s">
        <v>275</v>
      </c>
      <c r="BS69" s="619"/>
      <c r="BT69" s="619"/>
      <c r="BU69" s="620"/>
      <c r="BV69" s="511">
        <v>0</v>
      </c>
      <c r="BW69" s="511">
        <v>1</v>
      </c>
      <c r="BX69" s="152">
        <v>0</v>
      </c>
      <c r="BY69" s="193">
        <v>0</v>
      </c>
      <c r="BZ69" s="350">
        <v>0</v>
      </c>
      <c r="CA69" s="351">
        <v>0</v>
      </c>
      <c r="CB69" s="152">
        <v>-1</v>
      </c>
      <c r="CC69" s="193">
        <v>0</v>
      </c>
      <c r="CD69" s="612" t="s">
        <v>269</v>
      </c>
      <c r="CE69" s="613"/>
      <c r="CF69" s="613"/>
      <c r="CG69" s="614"/>
      <c r="CH69" s="194">
        <v>0</v>
      </c>
      <c r="CI69" s="152">
        <v>0</v>
      </c>
      <c r="CJ69" s="152">
        <v>-1</v>
      </c>
      <c r="CK69" s="193">
        <v>2</v>
      </c>
      <c r="CL69" s="618" t="s">
        <v>225</v>
      </c>
      <c r="CM69" s="619"/>
      <c r="CN69" s="619"/>
      <c r="CO69" s="620"/>
      <c r="CP69" s="612" t="s">
        <v>269</v>
      </c>
      <c r="CQ69" s="613"/>
      <c r="CR69" s="613"/>
      <c r="CS69" s="614"/>
      <c r="CT69" s="194">
        <v>0</v>
      </c>
      <c r="CU69" s="152">
        <v>0</v>
      </c>
      <c r="CV69" s="152">
        <v>1</v>
      </c>
      <c r="CW69" s="193">
        <v>0</v>
      </c>
      <c r="CX69" s="511">
        <v>0</v>
      </c>
      <c r="CY69" s="511">
        <v>0</v>
      </c>
      <c r="CZ69" s="511">
        <v>-1</v>
      </c>
      <c r="DA69" s="512">
        <v>0</v>
      </c>
      <c r="DB69" s="609" t="s">
        <v>277</v>
      </c>
      <c r="DC69" s="610"/>
      <c r="DD69" s="610"/>
      <c r="DE69" s="611"/>
      <c r="DF69" s="511">
        <v>0</v>
      </c>
      <c r="DG69" s="511">
        <v>0</v>
      </c>
      <c r="DH69" s="511">
        <v>-2</v>
      </c>
      <c r="DI69" s="512">
        <v>0</v>
      </c>
      <c r="DJ69" s="511"/>
      <c r="DK69" s="511"/>
      <c r="DL69" s="511"/>
      <c r="DM69" s="512"/>
      <c r="DN69" s="511">
        <v>0</v>
      </c>
      <c r="DO69" s="511">
        <v>0</v>
      </c>
      <c r="DP69" s="511">
        <v>-1</v>
      </c>
      <c r="DQ69" s="512">
        <v>4</v>
      </c>
      <c r="DR69" s="612" t="s">
        <v>276</v>
      </c>
      <c r="DS69" s="613"/>
      <c r="DT69" s="613"/>
      <c r="DU69" s="614"/>
      <c r="DV69" s="511">
        <v>0</v>
      </c>
      <c r="DW69" s="511">
        <v>0</v>
      </c>
      <c r="DX69" s="511">
        <v>-1</v>
      </c>
      <c r="DY69" s="512">
        <v>2</v>
      </c>
    </row>
    <row r="70" spans="2:129" ht="15.75" thickBot="1">
      <c r="B70" s="127">
        <v>54</v>
      </c>
      <c r="C70" s="310">
        <v>41702</v>
      </c>
      <c r="D70" s="381" t="s">
        <v>245</v>
      </c>
      <c r="E70" s="383" t="s">
        <v>25</v>
      </c>
      <c r="F70" s="94" t="s">
        <v>26</v>
      </c>
      <c r="G70" s="504">
        <v>0</v>
      </c>
      <c r="H70" s="505">
        <v>0</v>
      </c>
      <c r="I70" s="505">
        <v>1</v>
      </c>
      <c r="J70" s="506">
        <v>0</v>
      </c>
      <c r="K70" s="621" t="s">
        <v>276</v>
      </c>
      <c r="L70" s="622"/>
      <c r="M70" s="622"/>
      <c r="N70" s="623"/>
      <c r="O70" s="537">
        <v>0</v>
      </c>
      <c r="P70" s="537">
        <v>0</v>
      </c>
      <c r="Q70" s="537">
        <v>-1</v>
      </c>
      <c r="R70" s="537">
        <v>0</v>
      </c>
      <c r="S70" s="504">
        <v>0</v>
      </c>
      <c r="T70" s="505">
        <v>0</v>
      </c>
      <c r="U70" s="505">
        <v>3</v>
      </c>
      <c r="V70" s="505"/>
      <c r="W70" s="506">
        <v>0</v>
      </c>
      <c r="X70" s="505">
        <v>0</v>
      </c>
      <c r="Y70" s="505">
        <v>0</v>
      </c>
      <c r="Z70" s="505">
        <v>0</v>
      </c>
      <c r="AA70" s="505">
        <v>0</v>
      </c>
      <c r="AB70" s="536">
        <v>0</v>
      </c>
      <c r="AC70" s="537">
        <v>0</v>
      </c>
      <c r="AD70" s="537">
        <v>-1</v>
      </c>
      <c r="AE70" s="537">
        <v>6</v>
      </c>
      <c r="AF70" s="349">
        <v>1</v>
      </c>
      <c r="AG70" s="147">
        <v>1</v>
      </c>
      <c r="AH70" s="537">
        <v>2</v>
      </c>
      <c r="AI70" s="538">
        <v>0</v>
      </c>
      <c r="AJ70" s="537">
        <v>0</v>
      </c>
      <c r="AK70" s="537">
        <v>0</v>
      </c>
      <c r="AL70" s="537">
        <v>-2</v>
      </c>
      <c r="AM70" s="537">
        <v>0</v>
      </c>
      <c r="AN70" s="536">
        <v>0</v>
      </c>
      <c r="AO70" s="537">
        <v>0</v>
      </c>
      <c r="AP70" s="537">
        <v>0</v>
      </c>
      <c r="AQ70" s="538">
        <v>0</v>
      </c>
      <c r="AR70" s="537">
        <v>1</v>
      </c>
      <c r="AS70" s="537">
        <v>0</v>
      </c>
      <c r="AT70" s="537">
        <v>0</v>
      </c>
      <c r="AU70" s="538">
        <v>0</v>
      </c>
      <c r="AV70" s="536">
        <v>0</v>
      </c>
      <c r="AW70" s="537">
        <v>0</v>
      </c>
      <c r="AX70" s="537">
        <v>0</v>
      </c>
      <c r="AY70" s="538">
        <v>0</v>
      </c>
      <c r="AZ70" s="537">
        <v>0</v>
      </c>
      <c r="BA70" s="537">
        <v>1</v>
      </c>
      <c r="BB70" s="537">
        <v>0</v>
      </c>
      <c r="BC70" s="538">
        <v>0</v>
      </c>
      <c r="BI70" s="255">
        <v>54</v>
      </c>
      <c r="BJ70" s="89">
        <v>42067</v>
      </c>
      <c r="BK70" s="372" t="s">
        <v>309</v>
      </c>
      <c r="BL70" s="361" t="s">
        <v>25</v>
      </c>
      <c r="BM70" s="366" t="s">
        <v>26</v>
      </c>
      <c r="BN70" s="618" t="s">
        <v>225</v>
      </c>
      <c r="BO70" s="619"/>
      <c r="BP70" s="619"/>
      <c r="BQ70" s="620"/>
      <c r="BR70" s="618" t="s">
        <v>275</v>
      </c>
      <c r="BS70" s="619"/>
      <c r="BT70" s="619"/>
      <c r="BU70" s="620"/>
      <c r="BV70" s="536">
        <v>0</v>
      </c>
      <c r="BW70" s="537">
        <v>0</v>
      </c>
      <c r="BX70" s="537">
        <v>0</v>
      </c>
      <c r="BY70" s="538">
        <v>0</v>
      </c>
      <c r="BZ70" s="505"/>
      <c r="CA70" s="505"/>
      <c r="CB70" s="505"/>
      <c r="CC70" s="506"/>
      <c r="CD70" s="621" t="s">
        <v>269</v>
      </c>
      <c r="CE70" s="622"/>
      <c r="CF70" s="622"/>
      <c r="CG70" s="623"/>
      <c r="CH70" s="349">
        <v>2</v>
      </c>
      <c r="CI70" s="147">
        <v>1</v>
      </c>
      <c r="CJ70" s="537">
        <v>3</v>
      </c>
      <c r="CK70" s="537">
        <v>0</v>
      </c>
      <c r="CL70" s="536">
        <v>0</v>
      </c>
      <c r="CM70" s="537">
        <v>0</v>
      </c>
      <c r="CN70" s="537">
        <v>0</v>
      </c>
      <c r="CO70" s="538">
        <v>0</v>
      </c>
      <c r="CP70" s="621" t="s">
        <v>269</v>
      </c>
      <c r="CQ70" s="622"/>
      <c r="CR70" s="622"/>
      <c r="CS70" s="623"/>
      <c r="CT70" s="621" t="s">
        <v>269</v>
      </c>
      <c r="CU70" s="622"/>
      <c r="CV70" s="622"/>
      <c r="CW70" s="623"/>
      <c r="CX70" s="537">
        <v>1</v>
      </c>
      <c r="CY70" s="537">
        <v>1</v>
      </c>
      <c r="CZ70" s="537">
        <v>1</v>
      </c>
      <c r="DA70" s="537">
        <v>0</v>
      </c>
      <c r="DB70" s="609" t="s">
        <v>277</v>
      </c>
      <c r="DC70" s="610"/>
      <c r="DD70" s="610"/>
      <c r="DE70" s="611"/>
      <c r="DF70" s="536">
        <v>0</v>
      </c>
      <c r="DG70" s="537">
        <v>1</v>
      </c>
      <c r="DH70" s="537">
        <v>3</v>
      </c>
      <c r="DI70" s="538">
        <v>0</v>
      </c>
      <c r="DJ70" s="505"/>
      <c r="DK70" s="505"/>
      <c r="DL70" s="505"/>
      <c r="DM70" s="505"/>
      <c r="DN70" s="537">
        <v>0</v>
      </c>
      <c r="DO70" s="537">
        <v>2</v>
      </c>
      <c r="DP70" s="537">
        <v>4</v>
      </c>
      <c r="DQ70" s="538">
        <v>0</v>
      </c>
      <c r="DR70" s="621" t="s">
        <v>276</v>
      </c>
      <c r="DS70" s="622"/>
      <c r="DT70" s="622"/>
      <c r="DU70" s="623"/>
      <c r="DV70" s="537">
        <v>0</v>
      </c>
      <c r="DW70" s="537">
        <v>0</v>
      </c>
      <c r="DX70" s="537">
        <v>0</v>
      </c>
      <c r="DY70" s="538">
        <v>0</v>
      </c>
    </row>
    <row r="71" spans="2:129" ht="15.75" thickBot="1">
      <c r="B71" s="127">
        <v>55</v>
      </c>
      <c r="C71" s="310">
        <v>41704</v>
      </c>
      <c r="D71" s="381" t="s">
        <v>267</v>
      </c>
      <c r="E71" s="371" t="s">
        <v>58</v>
      </c>
      <c r="F71" s="296" t="s">
        <v>257</v>
      </c>
      <c r="G71" s="627" t="s">
        <v>269</v>
      </c>
      <c r="H71" s="628"/>
      <c r="I71" s="628"/>
      <c r="J71" s="629"/>
      <c r="K71" s="621" t="s">
        <v>276</v>
      </c>
      <c r="L71" s="622"/>
      <c r="M71" s="622"/>
      <c r="N71" s="623"/>
      <c r="O71" s="537">
        <v>0</v>
      </c>
      <c r="P71" s="537">
        <v>0</v>
      </c>
      <c r="Q71" s="537">
        <v>-3</v>
      </c>
      <c r="R71" s="537">
        <v>0</v>
      </c>
      <c r="S71" s="536">
        <v>0</v>
      </c>
      <c r="T71" s="537">
        <v>0</v>
      </c>
      <c r="U71" s="537">
        <v>-1</v>
      </c>
      <c r="V71" s="360"/>
      <c r="W71" s="538">
        <v>0</v>
      </c>
      <c r="X71" s="537">
        <v>0</v>
      </c>
      <c r="Y71" s="537">
        <v>0</v>
      </c>
      <c r="Z71" s="537">
        <v>-1</v>
      </c>
      <c r="AA71" s="537">
        <v>2</v>
      </c>
      <c r="AB71" s="536">
        <v>0</v>
      </c>
      <c r="AC71" s="537">
        <v>0</v>
      </c>
      <c r="AD71" s="537">
        <v>-2</v>
      </c>
      <c r="AE71" s="537">
        <v>2</v>
      </c>
      <c r="AF71" s="349">
        <v>0</v>
      </c>
      <c r="AG71" s="147">
        <v>1</v>
      </c>
      <c r="AH71" s="537">
        <v>-2</v>
      </c>
      <c r="AI71" s="538">
        <v>0</v>
      </c>
      <c r="AJ71" s="537">
        <v>0</v>
      </c>
      <c r="AK71" s="537">
        <v>0</v>
      </c>
      <c r="AL71" s="537">
        <v>-2</v>
      </c>
      <c r="AM71" s="537">
        <v>0</v>
      </c>
      <c r="AN71" s="536">
        <v>1</v>
      </c>
      <c r="AO71" s="537">
        <v>1</v>
      </c>
      <c r="AP71" s="537">
        <v>0</v>
      </c>
      <c r="AQ71" s="538">
        <v>0</v>
      </c>
      <c r="AR71" s="537">
        <v>0</v>
      </c>
      <c r="AS71" s="537">
        <v>1</v>
      </c>
      <c r="AT71" s="150">
        <v>-1</v>
      </c>
      <c r="AU71" s="298">
        <v>0</v>
      </c>
      <c r="AV71" s="158">
        <v>0</v>
      </c>
      <c r="AW71" s="150">
        <v>1</v>
      </c>
      <c r="AX71" s="150">
        <v>1</v>
      </c>
      <c r="AY71" s="298">
        <v>0</v>
      </c>
      <c r="AZ71" s="150">
        <v>0</v>
      </c>
      <c r="BA71" s="150">
        <v>0</v>
      </c>
      <c r="BB71" s="150">
        <v>-2</v>
      </c>
      <c r="BC71" s="23">
        <v>0</v>
      </c>
      <c r="BD71" s="23"/>
      <c r="BE71" s="23"/>
      <c r="BF71" s="23"/>
      <c r="BG71" s="24"/>
      <c r="BH71" s="64"/>
      <c r="BI71" s="255">
        <v>55</v>
      </c>
      <c r="BJ71" s="163">
        <v>42069</v>
      </c>
      <c r="BK71" s="378" t="s">
        <v>310</v>
      </c>
      <c r="BL71" s="371" t="s">
        <v>58</v>
      </c>
      <c r="BM71" s="367" t="s">
        <v>257</v>
      </c>
      <c r="BN71" s="618" t="s">
        <v>225</v>
      </c>
      <c r="BO71" s="619"/>
      <c r="BP71" s="619"/>
      <c r="BQ71" s="620"/>
      <c r="BR71" s="618" t="s">
        <v>275</v>
      </c>
      <c r="BS71" s="619"/>
      <c r="BT71" s="619"/>
      <c r="BU71" s="620"/>
      <c r="BV71" s="194">
        <v>1</v>
      </c>
      <c r="BW71" s="152">
        <v>0</v>
      </c>
      <c r="BX71" s="152">
        <v>1</v>
      </c>
      <c r="BY71" s="193">
        <v>0</v>
      </c>
      <c r="BZ71" s="360"/>
      <c r="CA71" s="360"/>
      <c r="CB71" s="360"/>
      <c r="CC71" s="186"/>
      <c r="CD71" s="621" t="s">
        <v>269</v>
      </c>
      <c r="CE71" s="622"/>
      <c r="CF71" s="622"/>
      <c r="CG71" s="623"/>
      <c r="CH71" s="350">
        <v>0</v>
      </c>
      <c r="CI71" s="351">
        <v>1</v>
      </c>
      <c r="CJ71" s="152">
        <v>-2</v>
      </c>
      <c r="CK71" s="193">
        <v>0</v>
      </c>
      <c r="CL71" s="351">
        <v>0</v>
      </c>
      <c r="CM71" s="351">
        <v>1</v>
      </c>
      <c r="CN71" s="152">
        <v>0</v>
      </c>
      <c r="CO71" s="193">
        <v>0</v>
      </c>
      <c r="CP71" s="621" t="s">
        <v>269</v>
      </c>
      <c r="CQ71" s="622"/>
      <c r="CR71" s="622"/>
      <c r="CS71" s="622"/>
      <c r="CT71" s="621" t="s">
        <v>269</v>
      </c>
      <c r="CU71" s="622"/>
      <c r="CV71" s="622"/>
      <c r="CW71" s="623"/>
      <c r="CX71" s="194">
        <v>0</v>
      </c>
      <c r="CY71" s="152">
        <v>0</v>
      </c>
      <c r="CZ71" s="152">
        <v>0</v>
      </c>
      <c r="DA71" s="152">
        <v>0</v>
      </c>
      <c r="DB71" s="609" t="s">
        <v>277</v>
      </c>
      <c r="DC71" s="610"/>
      <c r="DD71" s="610"/>
      <c r="DE71" s="611"/>
      <c r="DF71" s="194">
        <v>0</v>
      </c>
      <c r="DG71" s="152">
        <v>0</v>
      </c>
      <c r="DH71" s="152">
        <v>2</v>
      </c>
      <c r="DI71" s="193">
        <v>0</v>
      </c>
      <c r="DJ71" s="360"/>
      <c r="DK71" s="360"/>
      <c r="DL71" s="360"/>
      <c r="DM71" s="360"/>
      <c r="DN71" s="152">
        <v>1</v>
      </c>
      <c r="DO71" s="152">
        <v>0</v>
      </c>
      <c r="DP71" s="152">
        <v>-1</v>
      </c>
      <c r="DQ71" s="193">
        <v>2</v>
      </c>
      <c r="DR71" s="152">
        <v>0</v>
      </c>
      <c r="DS71" s="152">
        <v>0</v>
      </c>
      <c r="DT71" s="152">
        <v>-3</v>
      </c>
      <c r="DU71" s="152">
        <v>0</v>
      </c>
      <c r="DV71" s="194">
        <v>0</v>
      </c>
      <c r="DW71" s="152">
        <v>0</v>
      </c>
      <c r="DX71" s="152">
        <v>0</v>
      </c>
      <c r="DY71" s="193">
        <v>0</v>
      </c>
    </row>
    <row r="72" spans="2:129" ht="15.75" thickBot="1">
      <c r="B72" s="127">
        <v>56</v>
      </c>
      <c r="C72" s="310">
        <v>41705</v>
      </c>
      <c r="D72" s="381" t="s">
        <v>267</v>
      </c>
      <c r="E72" s="371" t="s">
        <v>16</v>
      </c>
      <c r="F72" s="380" t="s">
        <v>17</v>
      </c>
      <c r="G72" s="504">
        <v>0</v>
      </c>
      <c r="H72" s="505">
        <v>1</v>
      </c>
      <c r="I72" s="505">
        <v>0</v>
      </c>
      <c r="J72" s="506">
        <v>0</v>
      </c>
      <c r="K72" s="627" t="s">
        <v>276</v>
      </c>
      <c r="L72" s="622"/>
      <c r="M72" s="622"/>
      <c r="N72" s="623"/>
      <c r="O72" s="536">
        <v>0</v>
      </c>
      <c r="P72" s="537">
        <v>1</v>
      </c>
      <c r="Q72" s="537">
        <v>0</v>
      </c>
      <c r="R72" s="537">
        <v>12</v>
      </c>
      <c r="S72" s="536">
        <v>0</v>
      </c>
      <c r="T72" s="537">
        <v>1</v>
      </c>
      <c r="U72" s="537">
        <v>1</v>
      </c>
      <c r="V72" s="360"/>
      <c r="W72" s="538">
        <v>0</v>
      </c>
      <c r="X72" s="621" t="s">
        <v>269</v>
      </c>
      <c r="Y72" s="622"/>
      <c r="Z72" s="622"/>
      <c r="AA72" s="623"/>
      <c r="AB72" s="536">
        <v>0</v>
      </c>
      <c r="AC72" s="537">
        <v>0</v>
      </c>
      <c r="AD72" s="537">
        <v>1</v>
      </c>
      <c r="AE72" s="537">
        <v>0</v>
      </c>
      <c r="AF72" s="349">
        <v>0</v>
      </c>
      <c r="AG72" s="147">
        <v>1</v>
      </c>
      <c r="AH72" s="537">
        <v>-1</v>
      </c>
      <c r="AI72" s="538">
        <v>0</v>
      </c>
      <c r="AJ72" s="537">
        <v>0</v>
      </c>
      <c r="AK72" s="537">
        <v>0</v>
      </c>
      <c r="AL72" s="537">
        <v>0</v>
      </c>
      <c r="AM72" s="537">
        <v>0</v>
      </c>
      <c r="AN72" s="536">
        <v>1</v>
      </c>
      <c r="AO72" s="537">
        <v>0</v>
      </c>
      <c r="AP72" s="537">
        <v>0</v>
      </c>
      <c r="AQ72" s="538">
        <v>4</v>
      </c>
      <c r="AR72" s="152">
        <v>1</v>
      </c>
      <c r="AS72" s="416">
        <v>0</v>
      </c>
      <c r="AT72" s="152">
        <v>0</v>
      </c>
      <c r="AU72" s="193">
        <v>0</v>
      </c>
      <c r="AV72" s="536">
        <v>0</v>
      </c>
      <c r="AW72" s="537">
        <v>1</v>
      </c>
      <c r="AX72" s="537">
        <v>2</v>
      </c>
      <c r="AY72" s="538">
        <v>0</v>
      </c>
      <c r="AZ72" s="537">
        <v>0</v>
      </c>
      <c r="BA72" s="537">
        <v>0</v>
      </c>
      <c r="BB72" s="537">
        <v>0</v>
      </c>
      <c r="BC72" s="538">
        <v>0</v>
      </c>
      <c r="BI72" s="146">
        <v>56</v>
      </c>
      <c r="BJ72" s="89">
        <v>42070</v>
      </c>
      <c r="BK72" s="512" t="s">
        <v>267</v>
      </c>
      <c r="BL72" s="360" t="s">
        <v>16</v>
      </c>
      <c r="BM72" s="384" t="s">
        <v>17</v>
      </c>
      <c r="BN72" s="612" t="s">
        <v>225</v>
      </c>
      <c r="BO72" s="613"/>
      <c r="BP72" s="613"/>
      <c r="BQ72" s="614"/>
      <c r="BR72" s="612" t="s">
        <v>275</v>
      </c>
      <c r="BS72" s="613"/>
      <c r="BT72" s="613"/>
      <c r="BU72" s="614"/>
      <c r="BV72" s="194">
        <v>0</v>
      </c>
      <c r="BW72" s="152">
        <v>0</v>
      </c>
      <c r="BX72" s="152">
        <v>1</v>
      </c>
      <c r="BY72" s="193">
        <v>0</v>
      </c>
      <c r="BZ72" s="228"/>
      <c r="CA72" s="228"/>
      <c r="CB72" s="228"/>
      <c r="CC72" s="228"/>
      <c r="CD72" s="621" t="s">
        <v>269</v>
      </c>
      <c r="CE72" s="622"/>
      <c r="CF72" s="622"/>
      <c r="CG72" s="623"/>
      <c r="CH72" s="194">
        <v>0</v>
      </c>
      <c r="CI72" s="152">
        <v>0</v>
      </c>
      <c r="CJ72" s="152">
        <v>-1</v>
      </c>
      <c r="CK72" s="193">
        <v>2</v>
      </c>
      <c r="CL72" s="351">
        <v>1</v>
      </c>
      <c r="CM72" s="351">
        <v>1</v>
      </c>
      <c r="CN72" s="152">
        <v>1</v>
      </c>
      <c r="CO72" s="152">
        <v>0</v>
      </c>
      <c r="CP72" s="621" t="s">
        <v>269</v>
      </c>
      <c r="CQ72" s="622"/>
      <c r="CR72" s="622"/>
      <c r="CS72" s="622"/>
      <c r="CT72" s="194">
        <v>0</v>
      </c>
      <c r="CU72" s="152">
        <v>0</v>
      </c>
      <c r="CV72" s="152">
        <v>-1</v>
      </c>
      <c r="CW72" s="193">
        <v>0</v>
      </c>
      <c r="CX72" s="152">
        <v>0</v>
      </c>
      <c r="CY72" s="152">
        <v>0</v>
      </c>
      <c r="CZ72" s="152">
        <v>0</v>
      </c>
      <c r="DA72" s="152">
        <v>4</v>
      </c>
      <c r="DB72" s="609" t="s">
        <v>277</v>
      </c>
      <c r="DC72" s="610"/>
      <c r="DD72" s="610"/>
      <c r="DE72" s="611"/>
      <c r="DF72" s="612" t="s">
        <v>269</v>
      </c>
      <c r="DG72" s="613"/>
      <c r="DH72" s="613"/>
      <c r="DI72" s="614"/>
      <c r="DJ72" s="228"/>
      <c r="DK72" s="228"/>
      <c r="DL72" s="228"/>
      <c r="DM72" s="228"/>
      <c r="DN72" s="152">
        <v>0</v>
      </c>
      <c r="DO72" s="152">
        <v>0</v>
      </c>
      <c r="DP72" s="152">
        <v>-1</v>
      </c>
      <c r="DQ72" s="193">
        <v>19</v>
      </c>
      <c r="DR72" s="152">
        <v>1</v>
      </c>
      <c r="DS72" s="152">
        <v>1</v>
      </c>
      <c r="DT72" s="152">
        <v>1</v>
      </c>
      <c r="DU72" s="152">
        <v>2</v>
      </c>
      <c r="DV72" s="194">
        <v>0</v>
      </c>
      <c r="DW72" s="152">
        <v>0</v>
      </c>
      <c r="DX72" s="152">
        <v>1</v>
      </c>
      <c r="DY72" s="193">
        <v>0</v>
      </c>
    </row>
    <row r="73" spans="2:129" ht="15.75" thickBot="1">
      <c r="B73" s="127">
        <v>57</v>
      </c>
      <c r="C73" s="310">
        <v>41708</v>
      </c>
      <c r="D73" s="381" t="s">
        <v>256</v>
      </c>
      <c r="E73" s="402" t="s">
        <v>82</v>
      </c>
      <c r="F73" s="403" t="s">
        <v>265</v>
      </c>
      <c r="G73" s="525">
        <v>0</v>
      </c>
      <c r="H73" s="526">
        <v>0</v>
      </c>
      <c r="I73" s="526">
        <v>0</v>
      </c>
      <c r="J73" s="524">
        <v>0</v>
      </c>
      <c r="K73" s="624" t="s">
        <v>276</v>
      </c>
      <c r="L73" s="625"/>
      <c r="M73" s="625"/>
      <c r="N73" s="626"/>
      <c r="O73" s="517">
        <v>0</v>
      </c>
      <c r="P73" s="517">
        <v>0</v>
      </c>
      <c r="Q73" s="517">
        <v>0</v>
      </c>
      <c r="R73" s="518">
        <v>0</v>
      </c>
      <c r="S73" s="517">
        <v>0</v>
      </c>
      <c r="T73" s="517">
        <v>0</v>
      </c>
      <c r="U73" s="517">
        <v>0</v>
      </c>
      <c r="V73" s="517"/>
      <c r="W73" s="518">
        <v>0</v>
      </c>
      <c r="X73" s="624" t="s">
        <v>269</v>
      </c>
      <c r="Y73" s="625"/>
      <c r="Z73" s="625"/>
      <c r="AA73" s="626"/>
      <c r="AB73" s="517">
        <v>0</v>
      </c>
      <c r="AC73" s="517">
        <v>0</v>
      </c>
      <c r="AD73" s="517">
        <v>0</v>
      </c>
      <c r="AE73" s="518">
        <v>0</v>
      </c>
      <c r="AF73" s="517">
        <v>0</v>
      </c>
      <c r="AG73" s="517">
        <v>0</v>
      </c>
      <c r="AH73" s="517">
        <v>0</v>
      </c>
      <c r="AI73" s="518">
        <v>2</v>
      </c>
      <c r="AJ73" s="517">
        <v>0</v>
      </c>
      <c r="AK73" s="517">
        <v>0</v>
      </c>
      <c r="AL73" s="517">
        <v>-1</v>
      </c>
      <c r="AM73" s="518">
        <v>0</v>
      </c>
      <c r="AN73" s="517">
        <v>0</v>
      </c>
      <c r="AO73" s="517">
        <v>0</v>
      </c>
      <c r="AP73" s="517">
        <v>-1</v>
      </c>
      <c r="AQ73" s="518">
        <v>0</v>
      </c>
      <c r="AR73" s="517">
        <v>0</v>
      </c>
      <c r="AS73" s="517">
        <v>0</v>
      </c>
      <c r="AT73" s="517">
        <v>-1</v>
      </c>
      <c r="AU73" s="518">
        <v>0</v>
      </c>
      <c r="AV73" s="517">
        <v>0</v>
      </c>
      <c r="AW73" s="517">
        <v>1</v>
      </c>
      <c r="AX73" s="517">
        <v>1</v>
      </c>
      <c r="AY73" s="518">
        <v>0</v>
      </c>
      <c r="AZ73" s="517">
        <v>0</v>
      </c>
      <c r="BA73" s="517">
        <v>0</v>
      </c>
      <c r="BB73" s="517">
        <v>0</v>
      </c>
      <c r="BC73" s="518">
        <v>2</v>
      </c>
      <c r="BH73" s="10"/>
      <c r="BI73" s="255">
        <v>57</v>
      </c>
      <c r="BJ73" s="80">
        <v>42073</v>
      </c>
      <c r="BK73" s="399" t="s">
        <v>311</v>
      </c>
      <c r="BL73" s="400" t="s">
        <v>82</v>
      </c>
      <c r="BM73" s="401" t="s">
        <v>265</v>
      </c>
      <c r="BN73" s="612" t="s">
        <v>225</v>
      </c>
      <c r="BO73" s="613"/>
      <c r="BP73" s="613"/>
      <c r="BQ73" s="614"/>
      <c r="BR73" s="624" t="s">
        <v>275</v>
      </c>
      <c r="BS73" s="625"/>
      <c r="BT73" s="625"/>
      <c r="BU73" s="626"/>
      <c r="BV73" s="340">
        <v>0</v>
      </c>
      <c r="BW73" s="340">
        <v>0</v>
      </c>
      <c r="BX73" s="340">
        <v>0</v>
      </c>
      <c r="BY73" s="340">
        <v>0</v>
      </c>
      <c r="BZ73" s="340"/>
      <c r="CA73" s="340"/>
      <c r="CB73" s="340"/>
      <c r="CC73" s="340"/>
      <c r="CD73" s="516">
        <v>0</v>
      </c>
      <c r="CE73" s="340">
        <v>0</v>
      </c>
      <c r="CF73" s="340">
        <v>-1</v>
      </c>
      <c r="CG73" s="518">
        <v>0</v>
      </c>
      <c r="CH73" s="340">
        <v>0</v>
      </c>
      <c r="CI73" s="340">
        <v>0</v>
      </c>
      <c r="CJ73" s="340">
        <v>-1</v>
      </c>
      <c r="CK73" s="518">
        <v>0</v>
      </c>
      <c r="CL73" s="340">
        <v>0</v>
      </c>
      <c r="CM73" s="340">
        <v>0</v>
      </c>
      <c r="CN73" s="340">
        <v>-1</v>
      </c>
      <c r="CO73" s="146">
        <v>2</v>
      </c>
      <c r="CP73" s="624" t="s">
        <v>269</v>
      </c>
      <c r="CQ73" s="625"/>
      <c r="CR73" s="625"/>
      <c r="CS73" s="626"/>
      <c r="CT73" s="624" t="s">
        <v>269</v>
      </c>
      <c r="CU73" s="625"/>
      <c r="CV73" s="625"/>
      <c r="CW73" s="626"/>
      <c r="CX73" s="340">
        <v>0</v>
      </c>
      <c r="CY73" s="340">
        <v>0</v>
      </c>
      <c r="CZ73" s="340">
        <v>0</v>
      </c>
      <c r="DA73" s="518">
        <v>0</v>
      </c>
      <c r="DB73" s="609" t="s">
        <v>277</v>
      </c>
      <c r="DC73" s="610"/>
      <c r="DD73" s="610"/>
      <c r="DE73" s="611"/>
      <c r="DF73" s="340">
        <v>0</v>
      </c>
      <c r="DG73" s="340">
        <v>0</v>
      </c>
      <c r="DH73" s="340">
        <v>0</v>
      </c>
      <c r="DI73" s="340">
        <v>0</v>
      </c>
      <c r="DJ73" s="340"/>
      <c r="DK73" s="340"/>
      <c r="DL73" s="340"/>
      <c r="DM73" s="340"/>
      <c r="DN73" s="516">
        <v>0</v>
      </c>
      <c r="DO73" s="340">
        <v>0</v>
      </c>
      <c r="DP73" s="340">
        <v>-1</v>
      </c>
      <c r="DQ73" s="518">
        <v>2</v>
      </c>
      <c r="DR73" s="340">
        <v>1</v>
      </c>
      <c r="DS73" s="340">
        <v>0</v>
      </c>
      <c r="DT73" s="340">
        <v>1</v>
      </c>
      <c r="DU73" s="518">
        <v>0</v>
      </c>
      <c r="DV73" s="340">
        <v>0</v>
      </c>
      <c r="DW73" s="340">
        <v>0</v>
      </c>
      <c r="DX73" s="340">
        <v>1</v>
      </c>
      <c r="DY73" s="146">
        <v>0</v>
      </c>
    </row>
    <row r="74" spans="2:129" ht="15.75" thickBot="1">
      <c r="B74" s="127">
        <v>58</v>
      </c>
      <c r="C74" s="310">
        <v>41711</v>
      </c>
      <c r="D74" s="381" t="s">
        <v>312</v>
      </c>
      <c r="E74" s="406" t="s">
        <v>58</v>
      </c>
      <c r="F74" s="407" t="s">
        <v>313</v>
      </c>
      <c r="G74" s="505">
        <v>0</v>
      </c>
      <c r="H74" s="505">
        <v>1</v>
      </c>
      <c r="I74" s="326" t="s">
        <v>282</v>
      </c>
      <c r="J74" s="506">
        <v>2</v>
      </c>
      <c r="K74" s="612" t="s">
        <v>276</v>
      </c>
      <c r="L74" s="613"/>
      <c r="M74" s="613"/>
      <c r="N74" s="614"/>
      <c r="O74" s="536">
        <v>1</v>
      </c>
      <c r="P74" s="537">
        <v>1</v>
      </c>
      <c r="Q74" s="537">
        <v>-1</v>
      </c>
      <c r="R74" s="537">
        <v>0</v>
      </c>
      <c r="S74" s="536">
        <v>0</v>
      </c>
      <c r="T74" s="537">
        <v>0</v>
      </c>
      <c r="U74" s="537">
        <v>-1</v>
      </c>
      <c r="V74" s="360"/>
      <c r="W74" s="538">
        <v>0</v>
      </c>
      <c r="X74" s="612" t="s">
        <v>269</v>
      </c>
      <c r="Y74" s="613"/>
      <c r="Z74" s="613"/>
      <c r="AA74" s="614"/>
      <c r="AB74" s="536">
        <v>0</v>
      </c>
      <c r="AC74" s="537">
        <v>0</v>
      </c>
      <c r="AD74" s="537">
        <v>-3</v>
      </c>
      <c r="AE74" s="537">
        <v>0</v>
      </c>
      <c r="AF74" s="536">
        <v>0</v>
      </c>
      <c r="AG74" s="537">
        <v>0</v>
      </c>
      <c r="AH74" s="537">
        <v>-3</v>
      </c>
      <c r="AI74" s="538">
        <v>7</v>
      </c>
      <c r="AJ74" s="537">
        <v>1</v>
      </c>
      <c r="AK74" s="537">
        <v>1</v>
      </c>
      <c r="AL74" s="537">
        <v>1</v>
      </c>
      <c r="AM74" s="537">
        <v>0</v>
      </c>
      <c r="AN74" s="537">
        <v>0</v>
      </c>
      <c r="AO74" s="537">
        <v>0</v>
      </c>
      <c r="AP74" s="537">
        <v>0</v>
      </c>
      <c r="AQ74" s="538">
        <v>0</v>
      </c>
      <c r="AR74" s="537">
        <v>0</v>
      </c>
      <c r="AS74" s="537">
        <v>1</v>
      </c>
      <c r="AT74" s="537">
        <v>-1</v>
      </c>
      <c r="AU74" s="538">
        <v>7</v>
      </c>
      <c r="AV74" s="537">
        <v>2</v>
      </c>
      <c r="AW74" s="537">
        <v>0</v>
      </c>
      <c r="AX74" s="537">
        <v>-3</v>
      </c>
      <c r="AY74" s="538">
        <v>0</v>
      </c>
      <c r="AZ74" s="537">
        <v>0</v>
      </c>
      <c r="BA74" s="537">
        <v>0</v>
      </c>
      <c r="BB74" s="537">
        <v>-1</v>
      </c>
      <c r="BC74" s="538">
        <v>0</v>
      </c>
      <c r="BD74" s="360"/>
      <c r="BE74" s="360"/>
      <c r="BF74" s="360"/>
      <c r="BG74" s="360"/>
      <c r="BH74" s="10"/>
      <c r="BI74" s="511">
        <v>58</v>
      </c>
      <c r="BJ74" s="404">
        <v>42076</v>
      </c>
      <c r="BK74" s="408" t="s">
        <v>314</v>
      </c>
      <c r="BL74" s="406" t="s">
        <v>58</v>
      </c>
      <c r="BM74" s="417" t="s">
        <v>313</v>
      </c>
      <c r="BN74" s="612" t="s">
        <v>225</v>
      </c>
      <c r="BO74" s="613"/>
      <c r="BP74" s="613"/>
      <c r="BQ74" s="614"/>
      <c r="BR74" s="612" t="s">
        <v>275</v>
      </c>
      <c r="BS74" s="613"/>
      <c r="BT74" s="613"/>
      <c r="BU74" s="613"/>
      <c r="BV74" s="621" t="s">
        <v>269</v>
      </c>
      <c r="BW74" s="622"/>
      <c r="BX74" s="622"/>
      <c r="BY74" s="623"/>
      <c r="BZ74" s="299"/>
      <c r="CA74" s="228"/>
      <c r="CB74" s="228"/>
      <c r="CC74" s="228"/>
      <c r="CD74" s="511">
        <v>0</v>
      </c>
      <c r="CE74" s="511">
        <v>0</v>
      </c>
      <c r="CF74" s="511">
        <v>0</v>
      </c>
      <c r="CG74" s="512">
        <v>0</v>
      </c>
      <c r="CH74" s="152">
        <v>0</v>
      </c>
      <c r="CI74" s="152">
        <v>1</v>
      </c>
      <c r="CJ74" s="152">
        <v>1</v>
      </c>
      <c r="CK74" s="193">
        <v>0</v>
      </c>
      <c r="CL74" s="152">
        <v>0</v>
      </c>
      <c r="CM74" s="152">
        <v>0</v>
      </c>
      <c r="CN74" s="152">
        <v>-1</v>
      </c>
      <c r="CO74" s="193">
        <v>0</v>
      </c>
      <c r="CP74" s="612" t="s">
        <v>269</v>
      </c>
      <c r="CQ74" s="613"/>
      <c r="CR74" s="613"/>
      <c r="CS74" s="613"/>
      <c r="CT74" s="612" t="s">
        <v>269</v>
      </c>
      <c r="CU74" s="613"/>
      <c r="CV74" s="613"/>
      <c r="CW74" s="614"/>
      <c r="CX74" s="194">
        <v>0</v>
      </c>
      <c r="CY74" s="152">
        <v>1</v>
      </c>
      <c r="CZ74" s="152">
        <v>-1</v>
      </c>
      <c r="DA74" s="193">
        <v>0</v>
      </c>
      <c r="DB74" s="609" t="s">
        <v>277</v>
      </c>
      <c r="DC74" s="610"/>
      <c r="DD74" s="610"/>
      <c r="DE74" s="611"/>
      <c r="DF74" s="152">
        <v>0</v>
      </c>
      <c r="DG74" s="152">
        <v>0</v>
      </c>
      <c r="DH74" s="152">
        <v>-1</v>
      </c>
      <c r="DI74" s="152">
        <v>7</v>
      </c>
      <c r="DJ74" s="228"/>
      <c r="DK74" s="228"/>
      <c r="DL74" s="228"/>
      <c r="DM74" s="228"/>
      <c r="DN74" s="152">
        <v>0</v>
      </c>
      <c r="DO74" s="152">
        <v>0</v>
      </c>
      <c r="DP74" s="152">
        <v>-1</v>
      </c>
      <c r="DQ74" s="193">
        <v>0</v>
      </c>
      <c r="DR74" s="152">
        <v>0</v>
      </c>
      <c r="DS74" s="152">
        <v>1</v>
      </c>
      <c r="DT74" s="152">
        <v>-4</v>
      </c>
      <c r="DU74" s="193">
        <v>0</v>
      </c>
      <c r="DV74" s="152">
        <v>0</v>
      </c>
      <c r="DW74" s="152">
        <v>0</v>
      </c>
      <c r="DX74" s="152">
        <v>-2</v>
      </c>
      <c r="DY74" s="193">
        <v>7</v>
      </c>
    </row>
    <row r="75" spans="2:129" ht="15.75" thickBot="1">
      <c r="B75" s="127">
        <v>59</v>
      </c>
      <c r="C75" s="310">
        <v>41712</v>
      </c>
      <c r="D75" s="381" t="s">
        <v>254</v>
      </c>
      <c r="E75" s="406" t="s">
        <v>315</v>
      </c>
      <c r="F75" s="407" t="s">
        <v>26</v>
      </c>
      <c r="G75" s="505">
        <v>0</v>
      </c>
      <c r="H75" s="505">
        <v>1</v>
      </c>
      <c r="I75" s="505">
        <v>2</v>
      </c>
      <c r="J75" s="506">
        <v>0</v>
      </c>
      <c r="K75" s="612" t="s">
        <v>276</v>
      </c>
      <c r="L75" s="613"/>
      <c r="M75" s="613"/>
      <c r="N75" s="614"/>
      <c r="O75" s="536">
        <v>0</v>
      </c>
      <c r="P75" s="537">
        <v>0</v>
      </c>
      <c r="Q75" s="537">
        <v>2</v>
      </c>
      <c r="R75" s="537">
        <v>0</v>
      </c>
      <c r="S75" s="536">
        <v>0</v>
      </c>
      <c r="T75" s="537">
        <v>0</v>
      </c>
      <c r="U75" s="537">
        <v>0</v>
      </c>
      <c r="V75" s="360"/>
      <c r="W75" s="538">
        <v>0</v>
      </c>
      <c r="X75" s="537">
        <v>0</v>
      </c>
      <c r="Y75" s="537">
        <v>0</v>
      </c>
      <c r="Z75" s="537">
        <v>-1</v>
      </c>
      <c r="AA75" s="537">
        <v>2</v>
      </c>
      <c r="AB75" s="536">
        <v>0</v>
      </c>
      <c r="AC75" s="537">
        <v>0</v>
      </c>
      <c r="AD75" s="537">
        <v>0</v>
      </c>
      <c r="AE75" s="537">
        <v>0</v>
      </c>
      <c r="AF75" s="536">
        <v>0</v>
      </c>
      <c r="AG75" s="537">
        <v>0</v>
      </c>
      <c r="AH75" s="537">
        <v>-1</v>
      </c>
      <c r="AI75" s="538">
        <v>0</v>
      </c>
      <c r="AJ75" s="537">
        <v>1</v>
      </c>
      <c r="AK75" s="537">
        <v>1</v>
      </c>
      <c r="AL75" s="537">
        <v>2</v>
      </c>
      <c r="AM75" s="538">
        <v>0</v>
      </c>
      <c r="AN75" s="621" t="s">
        <v>276</v>
      </c>
      <c r="AO75" s="622"/>
      <c r="AP75" s="622"/>
      <c r="AQ75" s="623"/>
      <c r="AR75" s="621" t="s">
        <v>276</v>
      </c>
      <c r="AS75" s="622"/>
      <c r="AT75" s="622"/>
      <c r="AU75" s="623"/>
      <c r="AV75" s="536">
        <v>0</v>
      </c>
      <c r="AW75" s="537">
        <v>2</v>
      </c>
      <c r="AX75" s="537">
        <v>0</v>
      </c>
      <c r="AY75" s="538">
        <v>0</v>
      </c>
      <c r="AZ75" s="537">
        <v>0</v>
      </c>
      <c r="BA75" s="537">
        <v>0</v>
      </c>
      <c r="BB75" s="537">
        <v>1</v>
      </c>
      <c r="BC75" s="538">
        <v>5</v>
      </c>
      <c r="BD75" s="360"/>
      <c r="BE75" s="360"/>
      <c r="BF75" s="360"/>
      <c r="BG75" s="360"/>
      <c r="BH75" s="10"/>
      <c r="BI75" s="511">
        <v>59</v>
      </c>
      <c r="BJ75" s="404">
        <v>42077</v>
      </c>
      <c r="BK75" s="408" t="s">
        <v>308</v>
      </c>
      <c r="BL75" s="406" t="s">
        <v>315</v>
      </c>
      <c r="BM75" s="417" t="s">
        <v>26</v>
      </c>
      <c r="BN75" s="612" t="s">
        <v>225</v>
      </c>
      <c r="BO75" s="613"/>
      <c r="BP75" s="613"/>
      <c r="BQ75" s="614"/>
      <c r="BR75" s="299">
        <v>1</v>
      </c>
      <c r="BS75" s="228">
        <v>0</v>
      </c>
      <c r="BT75" s="228">
        <v>0</v>
      </c>
      <c r="BU75" s="205">
        <v>0</v>
      </c>
      <c r="BV75" s="621" t="s">
        <v>269</v>
      </c>
      <c r="BW75" s="622"/>
      <c r="BX75" s="622"/>
      <c r="BY75" s="623"/>
      <c r="BZ75" s="299"/>
      <c r="CA75" s="228"/>
      <c r="CB75" s="228"/>
      <c r="CC75" s="228"/>
      <c r="CD75" s="511">
        <v>0</v>
      </c>
      <c r="CE75" s="511">
        <v>0</v>
      </c>
      <c r="CF75" s="511">
        <v>0</v>
      </c>
      <c r="CG75" s="512">
        <v>0</v>
      </c>
      <c r="CH75" s="152">
        <v>1</v>
      </c>
      <c r="CI75" s="152">
        <v>0</v>
      </c>
      <c r="CJ75" s="152">
        <v>-1</v>
      </c>
      <c r="CK75" s="193">
        <v>0</v>
      </c>
      <c r="CL75" s="152">
        <v>2</v>
      </c>
      <c r="CM75" s="152">
        <v>0</v>
      </c>
      <c r="CN75" s="152">
        <v>2</v>
      </c>
      <c r="CO75" s="193">
        <v>0</v>
      </c>
      <c r="CP75" s="612" t="s">
        <v>269</v>
      </c>
      <c r="CQ75" s="613"/>
      <c r="CR75" s="613"/>
      <c r="CS75" s="614"/>
      <c r="CT75" s="612" t="s">
        <v>269</v>
      </c>
      <c r="CU75" s="613"/>
      <c r="CV75" s="613"/>
      <c r="CW75" s="614"/>
      <c r="CX75" s="194">
        <v>0</v>
      </c>
      <c r="CY75" s="152">
        <v>0</v>
      </c>
      <c r="CZ75" s="152">
        <v>-1</v>
      </c>
      <c r="DA75" s="193">
        <v>0</v>
      </c>
      <c r="DB75" s="609" t="s">
        <v>277</v>
      </c>
      <c r="DC75" s="610"/>
      <c r="DD75" s="610"/>
      <c r="DE75" s="611"/>
      <c r="DF75" s="152">
        <v>0</v>
      </c>
      <c r="DG75" s="152">
        <v>1</v>
      </c>
      <c r="DH75" s="152">
        <v>-1</v>
      </c>
      <c r="DI75" s="152">
        <v>0</v>
      </c>
      <c r="DJ75" s="228"/>
      <c r="DK75" s="228"/>
      <c r="DL75" s="228"/>
      <c r="DM75" s="228"/>
      <c r="DN75" s="152">
        <v>0</v>
      </c>
      <c r="DO75" s="152">
        <v>1</v>
      </c>
      <c r="DP75" s="152">
        <v>-1</v>
      </c>
      <c r="DQ75" s="193">
        <v>2</v>
      </c>
      <c r="DR75" s="152">
        <v>0</v>
      </c>
      <c r="DS75" s="152">
        <v>1</v>
      </c>
      <c r="DT75" s="152">
        <v>0</v>
      </c>
      <c r="DU75" s="193">
        <v>2</v>
      </c>
      <c r="DV75" s="152">
        <v>0</v>
      </c>
      <c r="DW75" s="152">
        <v>0</v>
      </c>
      <c r="DX75" s="152">
        <v>0</v>
      </c>
      <c r="DY75" s="193">
        <v>0</v>
      </c>
    </row>
    <row r="76" spans="2:129" ht="15.75" thickBot="1">
      <c r="B76" s="127">
        <v>60</v>
      </c>
      <c r="C76" s="310">
        <v>41713</v>
      </c>
      <c r="D76" s="381" t="s">
        <v>316</v>
      </c>
      <c r="E76" s="406" t="s">
        <v>317</v>
      </c>
      <c r="F76" s="407" t="s">
        <v>318</v>
      </c>
      <c r="G76" s="505">
        <v>1</v>
      </c>
      <c r="H76" s="505">
        <v>2</v>
      </c>
      <c r="I76" s="505">
        <v>3</v>
      </c>
      <c r="J76" s="506">
        <v>0</v>
      </c>
      <c r="K76" s="612" t="s">
        <v>276</v>
      </c>
      <c r="L76" s="613"/>
      <c r="M76" s="613"/>
      <c r="N76" s="614"/>
      <c r="O76" s="536">
        <v>1</v>
      </c>
      <c r="P76" s="537">
        <v>1</v>
      </c>
      <c r="Q76" s="537">
        <v>4</v>
      </c>
      <c r="R76" s="537">
        <v>0</v>
      </c>
      <c r="S76" s="536">
        <v>0</v>
      </c>
      <c r="T76" s="537">
        <v>0</v>
      </c>
      <c r="U76" s="537">
        <v>-1</v>
      </c>
      <c r="V76" s="360"/>
      <c r="W76" s="538">
        <v>0</v>
      </c>
      <c r="X76" s="537">
        <v>0</v>
      </c>
      <c r="Y76" s="537">
        <v>0</v>
      </c>
      <c r="Z76" s="537">
        <v>-3</v>
      </c>
      <c r="AA76" s="537">
        <v>0</v>
      </c>
      <c r="AB76" s="536">
        <v>0</v>
      </c>
      <c r="AC76" s="537">
        <v>1</v>
      </c>
      <c r="AD76" s="410">
        <v>0</v>
      </c>
      <c r="AE76" s="410">
        <v>0</v>
      </c>
      <c r="AF76" s="536">
        <v>3</v>
      </c>
      <c r="AG76" s="537">
        <v>1</v>
      </c>
      <c r="AH76" s="537">
        <v>2</v>
      </c>
      <c r="AI76" s="538">
        <v>5</v>
      </c>
      <c r="AJ76" s="537">
        <v>0</v>
      </c>
      <c r="AK76" s="537">
        <v>1</v>
      </c>
      <c r="AL76" s="537">
        <v>-2</v>
      </c>
      <c r="AM76" s="538">
        <v>0</v>
      </c>
      <c r="AN76" s="415">
        <v>0</v>
      </c>
      <c r="AO76" s="410">
        <v>0</v>
      </c>
      <c r="AP76" s="410">
        <v>0</v>
      </c>
      <c r="AQ76" s="538">
        <v>2</v>
      </c>
      <c r="AR76" s="621" t="s">
        <v>276</v>
      </c>
      <c r="AS76" s="622"/>
      <c r="AT76" s="622"/>
      <c r="AU76" s="623"/>
      <c r="AV76" s="536">
        <v>0</v>
      </c>
      <c r="AW76" s="537">
        <v>1</v>
      </c>
      <c r="AX76" s="537">
        <v>-2</v>
      </c>
      <c r="AY76" s="538">
        <v>0</v>
      </c>
      <c r="AZ76" s="537">
        <v>0</v>
      </c>
      <c r="BA76" s="537">
        <v>0</v>
      </c>
      <c r="BB76" s="537">
        <v>0</v>
      </c>
      <c r="BC76" s="538">
        <v>5</v>
      </c>
      <c r="BI76" s="255">
        <v>60</v>
      </c>
      <c r="BJ76" s="57">
        <v>42078</v>
      </c>
      <c r="BK76" s="245" t="s">
        <v>319</v>
      </c>
      <c r="BL76" s="406" t="s">
        <v>317</v>
      </c>
      <c r="BM76" s="417" t="s">
        <v>318</v>
      </c>
      <c r="BN76" s="612" t="s">
        <v>225</v>
      </c>
      <c r="BO76" s="613"/>
      <c r="BP76" s="613"/>
      <c r="BQ76" s="614"/>
      <c r="BR76" s="299">
        <v>0</v>
      </c>
      <c r="BS76" s="228">
        <v>0</v>
      </c>
      <c r="BT76" s="228">
        <v>0</v>
      </c>
      <c r="BU76" s="205">
        <v>0</v>
      </c>
      <c r="BV76" s="621" t="s">
        <v>269</v>
      </c>
      <c r="BW76" s="622"/>
      <c r="BX76" s="622"/>
      <c r="BY76" s="623"/>
      <c r="BZ76" s="299"/>
      <c r="CA76" s="228"/>
      <c r="CB76" s="228"/>
      <c r="CC76" s="228"/>
      <c r="CD76" s="511">
        <v>0</v>
      </c>
      <c r="CE76" s="511">
        <v>0</v>
      </c>
      <c r="CF76" s="511">
        <v>0</v>
      </c>
      <c r="CG76" s="512">
        <v>2</v>
      </c>
      <c r="CH76" s="152">
        <v>0</v>
      </c>
      <c r="CI76" s="152">
        <v>3</v>
      </c>
      <c r="CJ76" s="152">
        <v>3</v>
      </c>
      <c r="CK76" s="193">
        <v>0</v>
      </c>
      <c r="CL76" s="152">
        <v>0</v>
      </c>
      <c r="CM76" s="152">
        <v>0</v>
      </c>
      <c r="CN76" s="152">
        <v>-1</v>
      </c>
      <c r="CO76" s="193">
        <v>0</v>
      </c>
      <c r="CP76" s="612" t="s">
        <v>269</v>
      </c>
      <c r="CQ76" s="613"/>
      <c r="CR76" s="613"/>
      <c r="CS76" s="614"/>
      <c r="CT76" s="152">
        <v>0</v>
      </c>
      <c r="CU76" s="152">
        <v>0</v>
      </c>
      <c r="CV76" s="152">
        <v>1</v>
      </c>
      <c r="CW76" s="193">
        <v>0</v>
      </c>
      <c r="CX76" s="612" t="s">
        <v>269</v>
      </c>
      <c r="CY76" s="613"/>
      <c r="CZ76" s="613"/>
      <c r="DA76" s="614"/>
      <c r="DB76" s="609" t="s">
        <v>277</v>
      </c>
      <c r="DC76" s="610"/>
      <c r="DD76" s="610"/>
      <c r="DE76" s="611"/>
      <c r="DF76" s="152">
        <v>0</v>
      </c>
      <c r="DG76" s="152">
        <v>0</v>
      </c>
      <c r="DH76" s="152">
        <v>-3</v>
      </c>
      <c r="DI76" s="152">
        <v>0</v>
      </c>
      <c r="DJ76" s="228"/>
      <c r="DK76" s="228"/>
      <c r="DL76" s="228"/>
      <c r="DM76" s="228"/>
      <c r="DN76" s="152">
        <v>2</v>
      </c>
      <c r="DO76" s="411">
        <v>0</v>
      </c>
      <c r="DP76" s="152">
        <v>3</v>
      </c>
      <c r="DQ76" s="412" t="s">
        <v>320</v>
      </c>
      <c r="DR76" s="411">
        <v>0</v>
      </c>
      <c r="DS76" s="411">
        <v>0</v>
      </c>
      <c r="DT76" s="152">
        <v>-1</v>
      </c>
      <c r="DU76" s="193">
        <v>2</v>
      </c>
      <c r="DV76" s="621" t="s">
        <v>276</v>
      </c>
      <c r="DW76" s="622"/>
      <c r="DX76" s="622"/>
      <c r="DY76" s="623"/>
    </row>
    <row r="77" spans="2:129" ht="15.75" thickBot="1">
      <c r="B77" s="127">
        <v>61</v>
      </c>
      <c r="C77" s="310">
        <v>41716</v>
      </c>
      <c r="D77" s="58" t="s">
        <v>321</v>
      </c>
      <c r="E77" s="406"/>
      <c r="F77" s="407"/>
      <c r="G77" s="505">
        <v>0</v>
      </c>
      <c r="H77" s="505">
        <v>0</v>
      </c>
      <c r="I77" s="505">
        <v>0</v>
      </c>
      <c r="J77" s="506">
        <v>0</v>
      </c>
      <c r="K77" s="612" t="s">
        <v>276</v>
      </c>
      <c r="L77" s="613"/>
      <c r="M77" s="613"/>
      <c r="N77" s="614"/>
      <c r="O77" s="536">
        <v>0</v>
      </c>
      <c r="P77" s="537">
        <v>0</v>
      </c>
      <c r="Q77" s="537">
        <v>0</v>
      </c>
      <c r="R77" s="537">
        <v>0</v>
      </c>
      <c r="S77" s="536">
        <v>0</v>
      </c>
      <c r="T77" s="537">
        <v>0</v>
      </c>
      <c r="U77" s="537">
        <v>-1</v>
      </c>
      <c r="V77" s="360"/>
      <c r="W77" s="538">
        <v>0</v>
      </c>
      <c r="X77" s="612" t="s">
        <v>269</v>
      </c>
      <c r="Y77" s="613"/>
      <c r="Z77" s="613"/>
      <c r="AA77" s="614"/>
      <c r="AB77" s="536">
        <v>0</v>
      </c>
      <c r="AC77" s="537">
        <v>0</v>
      </c>
      <c r="AD77" s="410">
        <v>1</v>
      </c>
      <c r="AE77" s="410">
        <v>2</v>
      </c>
      <c r="AF77" s="536">
        <v>1</v>
      </c>
      <c r="AG77" s="537">
        <v>1</v>
      </c>
      <c r="AH77" s="537">
        <v>1</v>
      </c>
      <c r="AI77" s="538">
        <v>0</v>
      </c>
      <c r="AJ77" s="537"/>
      <c r="AK77" s="537"/>
      <c r="AL77" s="537"/>
      <c r="AM77" s="538"/>
      <c r="AN77" s="415">
        <v>0</v>
      </c>
      <c r="AO77" s="410">
        <v>1</v>
      </c>
      <c r="AP77" s="410">
        <v>-1</v>
      </c>
      <c r="AQ77" s="538">
        <v>2</v>
      </c>
      <c r="AR77" s="537">
        <v>0</v>
      </c>
      <c r="AS77" s="537">
        <v>0</v>
      </c>
      <c r="AT77" s="537">
        <v>0</v>
      </c>
      <c r="AU77" s="538">
        <v>2</v>
      </c>
      <c r="AV77" s="536">
        <v>1</v>
      </c>
      <c r="AW77" s="537">
        <v>1</v>
      </c>
      <c r="AX77" s="537">
        <v>-1</v>
      </c>
      <c r="AY77" s="538">
        <v>2</v>
      </c>
      <c r="AZ77" s="537">
        <v>0</v>
      </c>
      <c r="BA77" s="537">
        <v>0</v>
      </c>
      <c r="BB77" s="537">
        <v>-1</v>
      </c>
      <c r="BC77" s="538">
        <v>0</v>
      </c>
      <c r="BI77" s="255">
        <v>61</v>
      </c>
      <c r="BJ77" s="57">
        <v>42081</v>
      </c>
      <c r="BK77" s="245" t="s">
        <v>322</v>
      </c>
      <c r="BL77" s="406" t="s">
        <v>323</v>
      </c>
      <c r="BM77" s="417" t="s">
        <v>324</v>
      </c>
      <c r="BN77" s="612" t="s">
        <v>225</v>
      </c>
      <c r="BO77" s="613"/>
      <c r="BP77" s="613"/>
      <c r="BQ77" s="614"/>
      <c r="BR77" s="299">
        <v>0</v>
      </c>
      <c r="BS77" s="228">
        <v>0</v>
      </c>
      <c r="BT77" s="228">
        <v>0</v>
      </c>
      <c r="BU77" s="205">
        <v>0</v>
      </c>
      <c r="BV77" s="621" t="s">
        <v>269</v>
      </c>
      <c r="BW77" s="622"/>
      <c r="BX77" s="622"/>
      <c r="BY77" s="623"/>
      <c r="BZ77" s="299"/>
      <c r="CA77" s="228"/>
      <c r="CB77" s="228"/>
      <c r="CC77" s="228"/>
      <c r="CD77" s="511">
        <v>0</v>
      </c>
      <c r="CE77" s="511">
        <v>0</v>
      </c>
      <c r="CF77" s="511">
        <v>0</v>
      </c>
      <c r="CG77" s="512">
        <v>2</v>
      </c>
      <c r="CH77" s="152">
        <v>0</v>
      </c>
      <c r="CI77" s="152">
        <v>1</v>
      </c>
      <c r="CJ77" s="152">
        <v>1</v>
      </c>
      <c r="CK77" s="193">
        <v>0</v>
      </c>
      <c r="CL77" s="152">
        <v>0</v>
      </c>
      <c r="CM77" s="152">
        <v>0</v>
      </c>
      <c r="CN77" s="152">
        <v>-1</v>
      </c>
      <c r="CO77" s="193">
        <v>0</v>
      </c>
      <c r="CP77" s="152">
        <v>1</v>
      </c>
      <c r="CQ77" s="152">
        <v>0</v>
      </c>
      <c r="CR77" s="152">
        <v>0</v>
      </c>
      <c r="CS77" s="193">
        <v>0</v>
      </c>
      <c r="CT77" s="152">
        <v>0</v>
      </c>
      <c r="CU77" s="152">
        <v>0</v>
      </c>
      <c r="CV77" s="152">
        <v>0</v>
      </c>
      <c r="CW77" s="193">
        <v>5</v>
      </c>
      <c r="CX77" s="194">
        <v>0</v>
      </c>
      <c r="CY77" s="152">
        <v>1</v>
      </c>
      <c r="CZ77" s="152">
        <v>-1</v>
      </c>
      <c r="DA77" s="193">
        <v>0</v>
      </c>
      <c r="DB77" s="609" t="s">
        <v>277</v>
      </c>
      <c r="DC77" s="610"/>
      <c r="DD77" s="610"/>
      <c r="DE77" s="611"/>
      <c r="DF77" s="152">
        <v>0</v>
      </c>
      <c r="DG77" s="152">
        <v>0</v>
      </c>
      <c r="DH77" s="152">
        <v>-2</v>
      </c>
      <c r="DI77" s="152">
        <v>0</v>
      </c>
      <c r="DJ77" s="228"/>
      <c r="DK77" s="228"/>
      <c r="DL77" s="228"/>
      <c r="DM77" s="228"/>
      <c r="DN77" s="194">
        <v>0</v>
      </c>
      <c r="DO77" s="411">
        <v>0</v>
      </c>
      <c r="DP77" s="152">
        <v>0</v>
      </c>
      <c r="DQ77" s="412">
        <v>2</v>
      </c>
      <c r="DR77" s="411">
        <v>0</v>
      </c>
      <c r="DS77" s="411">
        <v>0</v>
      </c>
      <c r="DT77" s="152">
        <v>-1</v>
      </c>
      <c r="DU77" s="193">
        <v>2</v>
      </c>
      <c r="DV77" s="621" t="s">
        <v>276</v>
      </c>
      <c r="DW77" s="622"/>
      <c r="DX77" s="622"/>
      <c r="DY77" s="623"/>
    </row>
    <row r="78" spans="2:129" ht="15.75" thickBot="1">
      <c r="B78" s="127">
        <v>62</v>
      </c>
      <c r="C78" s="310">
        <v>41719</v>
      </c>
      <c r="D78" s="58" t="s">
        <v>321</v>
      </c>
      <c r="E78" s="406"/>
      <c r="F78" s="407"/>
      <c r="G78" s="505">
        <v>0</v>
      </c>
      <c r="H78" s="505">
        <v>0</v>
      </c>
      <c r="I78" s="505">
        <v>-1</v>
      </c>
      <c r="J78" s="506">
        <v>2</v>
      </c>
      <c r="K78" s="612" t="s">
        <v>276</v>
      </c>
      <c r="L78" s="613"/>
      <c r="M78" s="613"/>
      <c r="N78" s="614"/>
      <c r="O78" s="536">
        <v>0</v>
      </c>
      <c r="P78" s="537">
        <v>0</v>
      </c>
      <c r="Q78" s="537">
        <v>-2</v>
      </c>
      <c r="R78" s="537">
        <v>2</v>
      </c>
      <c r="S78" s="536">
        <v>0</v>
      </c>
      <c r="T78" s="537">
        <v>0</v>
      </c>
      <c r="U78" s="537">
        <v>-1</v>
      </c>
      <c r="V78" s="360"/>
      <c r="W78" s="538">
        <v>0</v>
      </c>
      <c r="X78" s="612" t="s">
        <v>269</v>
      </c>
      <c r="Y78" s="613"/>
      <c r="Z78" s="613"/>
      <c r="AA78" s="614"/>
      <c r="AB78" s="536">
        <v>0</v>
      </c>
      <c r="AC78" s="537">
        <v>0</v>
      </c>
      <c r="AD78" s="410">
        <v>-1</v>
      </c>
      <c r="AE78" s="410">
        <v>0</v>
      </c>
      <c r="AF78" s="536">
        <v>0</v>
      </c>
      <c r="AG78" s="537">
        <v>0</v>
      </c>
      <c r="AH78" s="537">
        <v>-1</v>
      </c>
      <c r="AI78" s="538">
        <v>0</v>
      </c>
      <c r="AJ78" s="188"/>
      <c r="AK78" s="189"/>
      <c r="AL78" s="189"/>
      <c r="AM78" s="465"/>
      <c r="AN78" s="415">
        <v>0</v>
      </c>
      <c r="AO78" s="410">
        <v>0</v>
      </c>
      <c r="AP78" s="410">
        <v>0</v>
      </c>
      <c r="AQ78" s="538">
        <v>0</v>
      </c>
      <c r="AR78" s="537">
        <v>0</v>
      </c>
      <c r="AS78" s="537">
        <v>0</v>
      </c>
      <c r="AT78" s="537">
        <v>-1</v>
      </c>
      <c r="AU78" s="538">
        <v>5</v>
      </c>
      <c r="AV78" s="536">
        <v>0</v>
      </c>
      <c r="AW78" s="537">
        <v>0</v>
      </c>
      <c r="AX78" s="537">
        <v>-2</v>
      </c>
      <c r="AY78" s="538">
        <v>0</v>
      </c>
      <c r="AZ78" s="537">
        <v>0</v>
      </c>
      <c r="BA78" s="537">
        <v>0</v>
      </c>
      <c r="BB78" s="537">
        <v>0</v>
      </c>
      <c r="BC78" s="538">
        <v>7</v>
      </c>
      <c r="BI78" s="255">
        <v>62</v>
      </c>
      <c r="BJ78" s="57">
        <v>42084</v>
      </c>
      <c r="BK78" s="245" t="s">
        <v>322</v>
      </c>
      <c r="BL78" s="406" t="s">
        <v>243</v>
      </c>
      <c r="BM78" s="417" t="s">
        <v>325</v>
      </c>
      <c r="BN78" s="299">
        <v>0</v>
      </c>
      <c r="BO78" s="228">
        <v>0</v>
      </c>
      <c r="BP78" s="228">
        <v>0</v>
      </c>
      <c r="BQ78" s="205">
        <v>2</v>
      </c>
      <c r="BR78" s="299">
        <v>0</v>
      </c>
      <c r="BS78" s="228">
        <v>0</v>
      </c>
      <c r="BT78" s="228">
        <v>0</v>
      </c>
      <c r="BU78" s="205">
        <v>0</v>
      </c>
      <c r="BV78" s="621" t="s">
        <v>269</v>
      </c>
      <c r="BW78" s="622"/>
      <c r="BX78" s="622"/>
      <c r="BY78" s="623"/>
      <c r="BZ78" s="299"/>
      <c r="CA78" s="228"/>
      <c r="CB78" s="228"/>
      <c r="CC78" s="228"/>
      <c r="CD78" s="684" t="s">
        <v>269</v>
      </c>
      <c r="CE78" s="685"/>
      <c r="CF78" s="685"/>
      <c r="CG78" s="686"/>
      <c r="CH78" s="152">
        <v>0</v>
      </c>
      <c r="CI78" s="152">
        <v>0</v>
      </c>
      <c r="CJ78" s="152">
        <v>-1</v>
      </c>
      <c r="CK78" s="193">
        <v>0</v>
      </c>
      <c r="CL78" s="152">
        <v>0</v>
      </c>
      <c r="CM78" s="152">
        <v>0</v>
      </c>
      <c r="CN78" s="152">
        <v>-1</v>
      </c>
      <c r="CO78" s="193">
        <v>0</v>
      </c>
      <c r="CP78" s="152">
        <v>0</v>
      </c>
      <c r="CQ78" s="152">
        <v>0</v>
      </c>
      <c r="CR78" s="152">
        <v>-3</v>
      </c>
      <c r="CS78" s="193">
        <v>0</v>
      </c>
      <c r="CT78" s="152">
        <v>0</v>
      </c>
      <c r="CU78" s="152">
        <v>0</v>
      </c>
      <c r="CV78" s="152">
        <v>0</v>
      </c>
      <c r="CW78" s="193">
        <v>7</v>
      </c>
      <c r="CX78" s="194">
        <v>0</v>
      </c>
      <c r="CY78" s="152">
        <v>0</v>
      </c>
      <c r="CZ78" s="152">
        <v>-2</v>
      </c>
      <c r="DA78" s="193">
        <v>0</v>
      </c>
      <c r="DB78" s="505">
        <v>0</v>
      </c>
      <c r="DC78" s="537">
        <v>0</v>
      </c>
      <c r="DD78" s="537">
        <v>0</v>
      </c>
      <c r="DE78" s="538">
        <v>0</v>
      </c>
      <c r="DF78" s="612" t="s">
        <v>269</v>
      </c>
      <c r="DG78" s="613"/>
      <c r="DH78" s="613"/>
      <c r="DI78" s="614"/>
      <c r="DJ78" s="228"/>
      <c r="DK78" s="228"/>
      <c r="DL78" s="228"/>
      <c r="DM78" s="228"/>
      <c r="DN78" s="152">
        <v>0</v>
      </c>
      <c r="DO78" s="411">
        <v>0</v>
      </c>
      <c r="DP78" s="152">
        <v>-1</v>
      </c>
      <c r="DQ78" s="412">
        <v>0</v>
      </c>
      <c r="DR78" s="411">
        <v>0</v>
      </c>
      <c r="DS78" s="411">
        <v>0</v>
      </c>
      <c r="DT78" s="152">
        <v>0</v>
      </c>
      <c r="DU78" s="193">
        <v>0</v>
      </c>
      <c r="DV78" s="621" t="s">
        <v>276</v>
      </c>
      <c r="DW78" s="622"/>
      <c r="DX78" s="622"/>
      <c r="DY78" s="623"/>
    </row>
    <row r="79" spans="2:129" ht="15.75" thickBot="1">
      <c r="B79" s="127">
        <v>63</v>
      </c>
      <c r="C79" s="310">
        <v>41720</v>
      </c>
      <c r="D79" s="58" t="s">
        <v>326</v>
      </c>
      <c r="E79" s="406"/>
      <c r="F79" s="407"/>
      <c r="G79" s="505">
        <v>0</v>
      </c>
      <c r="H79" s="505">
        <v>0</v>
      </c>
      <c r="I79" s="505">
        <v>0</v>
      </c>
      <c r="J79" s="506">
        <v>0</v>
      </c>
      <c r="K79" s="612" t="s">
        <v>276</v>
      </c>
      <c r="L79" s="613"/>
      <c r="M79" s="613"/>
      <c r="N79" s="614"/>
      <c r="O79" s="612" t="s">
        <v>269</v>
      </c>
      <c r="P79" s="613"/>
      <c r="Q79" s="613"/>
      <c r="R79" s="614"/>
      <c r="S79" s="536">
        <v>0</v>
      </c>
      <c r="T79" s="537">
        <v>0</v>
      </c>
      <c r="U79" s="537">
        <v>0</v>
      </c>
      <c r="V79" s="360"/>
      <c r="W79" s="538">
        <v>0</v>
      </c>
      <c r="X79" s="612" t="s">
        <v>269</v>
      </c>
      <c r="Y79" s="613"/>
      <c r="Z79" s="613"/>
      <c r="AA79" s="614"/>
      <c r="AB79" s="536">
        <v>1</v>
      </c>
      <c r="AC79" s="537">
        <v>0</v>
      </c>
      <c r="AD79" s="410">
        <v>0</v>
      </c>
      <c r="AE79" s="410">
        <v>0</v>
      </c>
      <c r="AF79" s="536">
        <v>0</v>
      </c>
      <c r="AG79" s="537">
        <v>0</v>
      </c>
      <c r="AH79" s="537">
        <v>0</v>
      </c>
      <c r="AI79" s="538">
        <v>0</v>
      </c>
      <c r="AJ79" s="188"/>
      <c r="AK79" s="189"/>
      <c r="AL79" s="189"/>
      <c r="AM79" s="465"/>
      <c r="AN79" s="415">
        <v>0</v>
      </c>
      <c r="AO79" s="410">
        <v>0</v>
      </c>
      <c r="AP79" s="410">
        <v>1</v>
      </c>
      <c r="AQ79" s="538">
        <v>2</v>
      </c>
      <c r="AR79" s="537">
        <v>0</v>
      </c>
      <c r="AS79" s="537">
        <v>3</v>
      </c>
      <c r="AT79" s="537">
        <v>1</v>
      </c>
      <c r="AU79" s="538">
        <v>0</v>
      </c>
      <c r="AV79" s="536">
        <v>1</v>
      </c>
      <c r="AW79" s="537">
        <v>1</v>
      </c>
      <c r="AX79" s="537">
        <v>2</v>
      </c>
      <c r="AY79" s="538">
        <v>0</v>
      </c>
      <c r="AZ79" s="537">
        <v>0</v>
      </c>
      <c r="BA79" s="537">
        <v>0</v>
      </c>
      <c r="BB79" s="537">
        <v>0</v>
      </c>
      <c r="BC79" s="538">
        <v>0</v>
      </c>
      <c r="BI79" s="255">
        <v>63</v>
      </c>
      <c r="BJ79" s="57">
        <v>42085</v>
      </c>
      <c r="BK79" s="245" t="s">
        <v>327</v>
      </c>
      <c r="BL79" s="406" t="s">
        <v>232</v>
      </c>
      <c r="BM79" s="417" t="s">
        <v>291</v>
      </c>
      <c r="BN79" s="299">
        <v>1</v>
      </c>
      <c r="BO79" s="228">
        <v>0</v>
      </c>
      <c r="BP79" s="228">
        <v>1</v>
      </c>
      <c r="BQ79" s="205">
        <v>0</v>
      </c>
      <c r="BR79" s="299">
        <v>0</v>
      </c>
      <c r="BS79" s="228">
        <v>0</v>
      </c>
      <c r="BT79" s="228">
        <v>0</v>
      </c>
      <c r="BU79" s="205">
        <v>0</v>
      </c>
      <c r="BV79" s="621" t="s">
        <v>269</v>
      </c>
      <c r="BW79" s="622"/>
      <c r="BX79" s="622"/>
      <c r="BY79" s="623"/>
      <c r="BZ79" s="299"/>
      <c r="CA79" s="228"/>
      <c r="CB79" s="228"/>
      <c r="CC79" s="228"/>
      <c r="CD79" s="633" t="s">
        <v>269</v>
      </c>
      <c r="CE79" s="634"/>
      <c r="CF79" s="634"/>
      <c r="CG79" s="635"/>
      <c r="CH79" s="152">
        <v>0</v>
      </c>
      <c r="CI79" s="152">
        <v>0</v>
      </c>
      <c r="CJ79" s="152">
        <v>-1</v>
      </c>
      <c r="CK79" s="193">
        <v>0</v>
      </c>
      <c r="CL79" s="152">
        <v>0</v>
      </c>
      <c r="CM79" s="152">
        <v>0</v>
      </c>
      <c r="CN79" s="152">
        <v>-1</v>
      </c>
      <c r="CO79" s="193">
        <v>0</v>
      </c>
      <c r="CP79" s="152">
        <v>1</v>
      </c>
      <c r="CQ79" s="152">
        <v>0</v>
      </c>
      <c r="CR79" s="152">
        <v>1</v>
      </c>
      <c r="CS79" s="193">
        <v>0</v>
      </c>
      <c r="CT79" s="152">
        <v>0</v>
      </c>
      <c r="CU79" s="152">
        <v>0</v>
      </c>
      <c r="CV79" s="152">
        <v>1</v>
      </c>
      <c r="CW79" s="193">
        <v>0</v>
      </c>
      <c r="CX79" s="194">
        <v>0</v>
      </c>
      <c r="CY79" s="152">
        <v>0</v>
      </c>
      <c r="CZ79" s="152">
        <v>0</v>
      </c>
      <c r="DA79" s="193">
        <v>0</v>
      </c>
      <c r="DB79" s="199">
        <v>0</v>
      </c>
      <c r="DC79" s="199">
        <v>0</v>
      </c>
      <c r="DD79" s="199">
        <v>0</v>
      </c>
      <c r="DE79" s="199">
        <v>2</v>
      </c>
      <c r="DF79" s="194">
        <v>0</v>
      </c>
      <c r="DG79" s="152">
        <v>0</v>
      </c>
      <c r="DH79" s="152">
        <v>2</v>
      </c>
      <c r="DI79" s="193">
        <v>0</v>
      </c>
      <c r="DJ79" s="228"/>
      <c r="DK79" s="228"/>
      <c r="DL79" s="228"/>
      <c r="DM79" s="228"/>
      <c r="DN79" s="152">
        <v>0</v>
      </c>
      <c r="DO79" s="411">
        <v>2</v>
      </c>
      <c r="DP79" s="152">
        <v>-1</v>
      </c>
      <c r="DQ79" s="412">
        <v>2</v>
      </c>
      <c r="DR79" s="411">
        <v>0</v>
      </c>
      <c r="DS79" s="411">
        <v>1</v>
      </c>
      <c r="DT79" s="152">
        <v>3</v>
      </c>
      <c r="DU79" s="193">
        <v>0</v>
      </c>
      <c r="DV79" s="621" t="s">
        <v>276</v>
      </c>
      <c r="DW79" s="622"/>
      <c r="DX79" s="622"/>
      <c r="DY79" s="623"/>
    </row>
    <row r="80" spans="2:129" ht="15.75" thickBot="1">
      <c r="B80" s="127">
        <v>64</v>
      </c>
      <c r="C80" s="310">
        <v>41723</v>
      </c>
      <c r="D80" s="58" t="s">
        <v>256</v>
      </c>
      <c r="E80" s="430"/>
      <c r="F80" s="431"/>
      <c r="G80" s="150">
        <v>0</v>
      </c>
      <c r="H80" s="150">
        <v>0</v>
      </c>
      <c r="I80" s="150">
        <v>-1</v>
      </c>
      <c r="J80" s="298">
        <v>0</v>
      </c>
      <c r="K80" s="612" t="s">
        <v>276</v>
      </c>
      <c r="L80" s="613"/>
      <c r="M80" s="613"/>
      <c r="N80" s="614"/>
      <c r="O80" s="612" t="s">
        <v>269</v>
      </c>
      <c r="P80" s="613"/>
      <c r="Q80" s="613"/>
      <c r="R80" s="614"/>
      <c r="S80" s="158">
        <v>0</v>
      </c>
      <c r="T80" s="150">
        <v>1</v>
      </c>
      <c r="U80" s="150">
        <v>0</v>
      </c>
      <c r="V80" s="23"/>
      <c r="W80" s="298">
        <v>0</v>
      </c>
      <c r="X80" s="612" t="s">
        <v>269</v>
      </c>
      <c r="Y80" s="613"/>
      <c r="Z80" s="613"/>
      <c r="AA80" s="614"/>
      <c r="AB80" s="158">
        <v>0</v>
      </c>
      <c r="AC80" s="150">
        <v>1</v>
      </c>
      <c r="AD80" s="428">
        <v>0</v>
      </c>
      <c r="AE80" s="428">
        <v>0</v>
      </c>
      <c r="AF80" s="158">
        <v>0</v>
      </c>
      <c r="AG80" s="150">
        <v>0</v>
      </c>
      <c r="AH80" s="150">
        <v>0</v>
      </c>
      <c r="AI80" s="298">
        <v>0</v>
      </c>
      <c r="AJ80" s="150"/>
      <c r="AK80" s="150"/>
      <c r="AL80" s="150"/>
      <c r="AM80" s="527"/>
      <c r="AN80" s="429">
        <v>0</v>
      </c>
      <c r="AO80" s="428">
        <v>0</v>
      </c>
      <c r="AP80" s="428">
        <v>0</v>
      </c>
      <c r="AQ80" s="298">
        <v>5</v>
      </c>
      <c r="AR80" s="150">
        <v>0</v>
      </c>
      <c r="AS80" s="150">
        <v>0</v>
      </c>
      <c r="AT80" s="150">
        <v>-1</v>
      </c>
      <c r="AU80" s="298">
        <v>0</v>
      </c>
      <c r="AV80" s="158">
        <v>0</v>
      </c>
      <c r="AW80" s="150">
        <v>0</v>
      </c>
      <c r="AX80" s="150">
        <v>-1</v>
      </c>
      <c r="AY80" s="298">
        <v>0</v>
      </c>
      <c r="AZ80" s="150">
        <v>0</v>
      </c>
      <c r="BA80" s="150">
        <v>0</v>
      </c>
      <c r="BB80" s="150">
        <v>0</v>
      </c>
      <c r="BC80" s="298">
        <v>0</v>
      </c>
      <c r="BI80" s="255">
        <v>64</v>
      </c>
      <c r="BJ80" s="57">
        <v>42088</v>
      </c>
      <c r="BK80" s="245" t="s">
        <v>311</v>
      </c>
      <c r="BL80" s="424" t="s">
        <v>58</v>
      </c>
      <c r="BM80" s="425" t="s">
        <v>265</v>
      </c>
      <c r="BN80" s="299">
        <v>0</v>
      </c>
      <c r="BO80" s="228">
        <v>0</v>
      </c>
      <c r="BP80" s="228">
        <v>0</v>
      </c>
      <c r="BQ80" s="228">
        <v>2</v>
      </c>
      <c r="BR80" s="426">
        <v>0</v>
      </c>
      <c r="BS80" s="229">
        <v>0</v>
      </c>
      <c r="BT80" s="229">
        <v>0</v>
      </c>
      <c r="BU80" s="427">
        <v>0</v>
      </c>
      <c r="BV80" s="621" t="s">
        <v>269</v>
      </c>
      <c r="BW80" s="622"/>
      <c r="BX80" s="622"/>
      <c r="BY80" s="623"/>
      <c r="BZ80" s="379"/>
      <c r="CA80" s="360"/>
      <c r="CB80" s="360"/>
      <c r="CC80" s="186"/>
      <c r="CD80" s="621" t="s">
        <v>269</v>
      </c>
      <c r="CE80" s="622"/>
      <c r="CF80" s="622"/>
      <c r="CG80" s="623"/>
      <c r="CH80" s="194">
        <v>0</v>
      </c>
      <c r="CI80" s="152">
        <v>0</v>
      </c>
      <c r="CJ80" s="152">
        <v>0</v>
      </c>
      <c r="CK80" s="193">
        <v>0</v>
      </c>
      <c r="CL80" s="360"/>
      <c r="CM80" s="360"/>
      <c r="CN80" s="360"/>
      <c r="CO80" s="360"/>
      <c r="CP80" s="152">
        <v>1</v>
      </c>
      <c r="CQ80" s="152">
        <v>0</v>
      </c>
      <c r="CR80" s="152">
        <v>0</v>
      </c>
      <c r="CS80" s="193">
        <v>0</v>
      </c>
      <c r="CT80" s="152">
        <v>0</v>
      </c>
      <c r="CU80" s="152">
        <v>0</v>
      </c>
      <c r="CV80" s="152">
        <v>0</v>
      </c>
      <c r="CW80" s="193">
        <v>0</v>
      </c>
      <c r="CX80" s="194">
        <v>0</v>
      </c>
      <c r="CY80" s="152">
        <v>0</v>
      </c>
      <c r="CZ80" s="152">
        <v>0</v>
      </c>
      <c r="DA80" s="193">
        <v>0</v>
      </c>
      <c r="DB80" s="612" t="s">
        <v>269</v>
      </c>
      <c r="DC80" s="613"/>
      <c r="DD80" s="613"/>
      <c r="DE80" s="614"/>
      <c r="DF80" s="194">
        <v>0</v>
      </c>
      <c r="DG80" s="152">
        <v>0</v>
      </c>
      <c r="DH80" s="152">
        <v>0</v>
      </c>
      <c r="DI80" s="152">
        <v>0</v>
      </c>
      <c r="DJ80" s="360"/>
      <c r="DK80" s="360"/>
      <c r="DL80" s="360"/>
      <c r="DM80" s="360"/>
      <c r="DN80" s="152">
        <v>0</v>
      </c>
      <c r="DO80" s="411">
        <v>0</v>
      </c>
      <c r="DP80" s="152">
        <v>0</v>
      </c>
      <c r="DQ80" s="412">
        <v>7</v>
      </c>
      <c r="DR80" s="411">
        <v>0</v>
      </c>
      <c r="DS80" s="411">
        <v>0</v>
      </c>
      <c r="DT80" s="152">
        <v>-1</v>
      </c>
      <c r="DU80" s="193">
        <v>0</v>
      </c>
      <c r="DV80" s="621" t="s">
        <v>276</v>
      </c>
      <c r="DW80" s="622"/>
      <c r="DX80" s="622"/>
      <c r="DY80" s="623"/>
    </row>
    <row r="81" spans="2:63">
      <c r="B81" s="127">
        <v>65</v>
      </c>
      <c r="C81" s="310">
        <v>41725</v>
      </c>
      <c r="D81" s="58" t="s">
        <v>228</v>
      </c>
      <c r="BI81" s="255">
        <v>65</v>
      </c>
      <c r="BJ81" s="57">
        <v>42090</v>
      </c>
      <c r="BK81" s="245" t="s">
        <v>328</v>
      </c>
    </row>
    <row r="82" spans="2:63">
      <c r="B82" s="127">
        <v>66</v>
      </c>
      <c r="C82" s="310">
        <v>41726</v>
      </c>
      <c r="D82" s="58" t="s">
        <v>279</v>
      </c>
      <c r="BI82" s="255">
        <v>66</v>
      </c>
      <c r="BJ82" s="57">
        <v>42091</v>
      </c>
      <c r="BK82" s="245" t="s">
        <v>329</v>
      </c>
    </row>
    <row r="83" spans="2:63">
      <c r="B83" s="127">
        <v>67</v>
      </c>
      <c r="C83" s="310">
        <v>41730</v>
      </c>
      <c r="D83" s="58" t="s">
        <v>330</v>
      </c>
      <c r="BI83" s="255">
        <v>67</v>
      </c>
      <c r="BJ83" s="57">
        <v>42095</v>
      </c>
      <c r="BK83" s="245" t="s">
        <v>331</v>
      </c>
    </row>
    <row r="84" spans="2:63">
      <c r="B84" s="127">
        <v>68</v>
      </c>
      <c r="C84" s="310">
        <v>41731</v>
      </c>
      <c r="D84" s="58" t="s">
        <v>332</v>
      </c>
      <c r="BI84" s="255">
        <v>68</v>
      </c>
      <c r="BJ84" s="57">
        <v>42096</v>
      </c>
      <c r="BK84" s="245" t="s">
        <v>333</v>
      </c>
    </row>
    <row r="85" spans="2:63">
      <c r="B85" s="127">
        <v>69</v>
      </c>
      <c r="C85" s="310">
        <v>41733</v>
      </c>
      <c r="D85" s="58" t="s">
        <v>332</v>
      </c>
      <c r="BI85" s="255">
        <v>69</v>
      </c>
      <c r="BJ85" s="57">
        <v>42098</v>
      </c>
      <c r="BK85" s="245" t="s">
        <v>333</v>
      </c>
    </row>
    <row r="86" spans="2:63">
      <c r="B86" s="127">
        <v>70</v>
      </c>
      <c r="C86" s="310">
        <v>41736</v>
      </c>
      <c r="D86" s="58" t="s">
        <v>267</v>
      </c>
      <c r="BI86" s="255">
        <v>70</v>
      </c>
      <c r="BJ86" s="57">
        <v>42101</v>
      </c>
      <c r="BK86" s="245" t="s">
        <v>310</v>
      </c>
    </row>
    <row r="87" spans="2:63">
      <c r="B87" s="127">
        <v>71</v>
      </c>
      <c r="C87" s="310">
        <v>41739</v>
      </c>
      <c r="D87" s="58" t="s">
        <v>234</v>
      </c>
      <c r="BI87" s="255">
        <v>71</v>
      </c>
      <c r="BJ87" s="57">
        <v>42104</v>
      </c>
      <c r="BK87" s="245" t="s">
        <v>285</v>
      </c>
    </row>
    <row r="88" spans="2:63">
      <c r="B88" s="127">
        <v>72</v>
      </c>
      <c r="C88" s="310">
        <v>41740</v>
      </c>
      <c r="D88" s="58" t="s">
        <v>334</v>
      </c>
      <c r="BI88" s="255">
        <v>72</v>
      </c>
      <c r="BJ88" s="57">
        <v>42105</v>
      </c>
      <c r="BK88" s="245" t="s">
        <v>335</v>
      </c>
    </row>
    <row r="89" spans="2:63">
      <c r="BJ89" s="57"/>
      <c r="BK89" s="58"/>
    </row>
  </sheetData>
  <mergeCells count="556">
    <mergeCell ref="BR54:BU54"/>
    <mergeCell ref="BV54:BY54"/>
    <mergeCell ref="BZ54:CC54"/>
    <mergeCell ref="CD54:CG54"/>
    <mergeCell ref="CH54:CK54"/>
    <mergeCell ref="CL54:CO54"/>
    <mergeCell ref="CX54:DA54"/>
    <mergeCell ref="DB54:DE54"/>
    <mergeCell ref="DJ54:DM54"/>
    <mergeCell ref="K80:N80"/>
    <mergeCell ref="O80:R80"/>
    <mergeCell ref="X80:AA80"/>
    <mergeCell ref="BV80:BY80"/>
    <mergeCell ref="CD80:CG80"/>
    <mergeCell ref="DV80:DY80"/>
    <mergeCell ref="K79:N79"/>
    <mergeCell ref="X79:AA79"/>
    <mergeCell ref="O79:R79"/>
    <mergeCell ref="BV79:BY79"/>
    <mergeCell ref="CD79:CG79"/>
    <mergeCell ref="DV79:DY79"/>
    <mergeCell ref="K78:N78"/>
    <mergeCell ref="X78:AA78"/>
    <mergeCell ref="BV78:BY78"/>
    <mergeCell ref="DV78:DY78"/>
    <mergeCell ref="CD78:CG78"/>
    <mergeCell ref="DF78:DI78"/>
    <mergeCell ref="K77:N77"/>
    <mergeCell ref="X77:AA77"/>
    <mergeCell ref="BV77:BY77"/>
    <mergeCell ref="DV77:DY77"/>
    <mergeCell ref="BN70:BQ70"/>
    <mergeCell ref="BN71:BQ71"/>
    <mergeCell ref="BN72:BQ72"/>
    <mergeCell ref="BN73:BQ73"/>
    <mergeCell ref="BN74:BQ74"/>
    <mergeCell ref="BN75:BQ75"/>
    <mergeCell ref="BN76:BQ76"/>
    <mergeCell ref="BN77:BQ77"/>
    <mergeCell ref="K76:N76"/>
    <mergeCell ref="AR76:AU76"/>
    <mergeCell ref="BV76:BY76"/>
    <mergeCell ref="CP76:CS76"/>
    <mergeCell ref="CX76:DA76"/>
    <mergeCell ref="DV76:DY76"/>
    <mergeCell ref="DF72:DI72"/>
    <mergeCell ref="K70:N70"/>
    <mergeCell ref="CD70:CG70"/>
    <mergeCell ref="CT70:CW70"/>
    <mergeCell ref="DR70:DU70"/>
    <mergeCell ref="X72:AA72"/>
    <mergeCell ref="CD72:CG72"/>
    <mergeCell ref="CT74:CW74"/>
    <mergeCell ref="CT75:CW75"/>
    <mergeCell ref="AN75:AQ75"/>
    <mergeCell ref="AR75:AU75"/>
    <mergeCell ref="BV75:BY75"/>
    <mergeCell ref="BR71:BU71"/>
    <mergeCell ref="BR72:BU72"/>
    <mergeCell ref="BR73:BU73"/>
    <mergeCell ref="BR74:BU74"/>
    <mergeCell ref="CT73:CW73"/>
    <mergeCell ref="CP72:CS72"/>
    <mergeCell ref="DB74:DE74"/>
    <mergeCell ref="DB75:DE75"/>
    <mergeCell ref="DR61:DU61"/>
    <mergeCell ref="CT60:CW60"/>
    <mergeCell ref="DF60:DI60"/>
    <mergeCell ref="DR60:DU60"/>
    <mergeCell ref="CX62:DA62"/>
    <mergeCell ref="CX60:DA60"/>
    <mergeCell ref="CX61:DA61"/>
    <mergeCell ref="DR59:DU59"/>
    <mergeCell ref="DN60:DQ60"/>
    <mergeCell ref="DN61:DQ61"/>
    <mergeCell ref="DN62:DQ62"/>
    <mergeCell ref="DB60:DE60"/>
    <mergeCell ref="DB61:DE61"/>
    <mergeCell ref="DB62:DE62"/>
    <mergeCell ref="G62:J62"/>
    <mergeCell ref="G61:J61"/>
    <mergeCell ref="G60:J60"/>
    <mergeCell ref="G59:J59"/>
    <mergeCell ref="G58:J58"/>
    <mergeCell ref="AJ59:AM59"/>
    <mergeCell ref="AR59:AU59"/>
    <mergeCell ref="O59:R59"/>
    <mergeCell ref="AN59:AQ59"/>
    <mergeCell ref="AJ58:AM58"/>
    <mergeCell ref="DR49:DU49"/>
    <mergeCell ref="DN51:DQ51"/>
    <mergeCell ref="DR51:DU51"/>
    <mergeCell ref="CX49:DA49"/>
    <mergeCell ref="O56:R56"/>
    <mergeCell ref="X56:AA56"/>
    <mergeCell ref="S56:W56"/>
    <mergeCell ref="BD50:BG50"/>
    <mergeCell ref="CT65:CW65"/>
    <mergeCell ref="O64:R64"/>
    <mergeCell ref="AJ64:AM64"/>
    <mergeCell ref="AZ64:BC64"/>
    <mergeCell ref="CD64:CG64"/>
    <mergeCell ref="CT64:CW64"/>
    <mergeCell ref="AJ61:AM61"/>
    <mergeCell ref="AR61:AU61"/>
    <mergeCell ref="S57:W57"/>
    <mergeCell ref="S58:W58"/>
    <mergeCell ref="X62:AA62"/>
    <mergeCell ref="S60:W60"/>
    <mergeCell ref="AJ62:AM62"/>
    <mergeCell ref="AZ62:BC62"/>
    <mergeCell ref="CD62:CG62"/>
    <mergeCell ref="O58:R58"/>
    <mergeCell ref="AV58:AY58"/>
    <mergeCell ref="CD58:CG58"/>
    <mergeCell ref="BD51:BG51"/>
    <mergeCell ref="G55:J55"/>
    <mergeCell ref="CT57:CW57"/>
    <mergeCell ref="DR57:DU57"/>
    <mergeCell ref="G56:J56"/>
    <mergeCell ref="G57:J57"/>
    <mergeCell ref="CL57:CO57"/>
    <mergeCell ref="O57:R57"/>
    <mergeCell ref="X57:AA57"/>
    <mergeCell ref="AJ57:AM57"/>
    <mergeCell ref="BV57:BY57"/>
    <mergeCell ref="CT56:CW56"/>
    <mergeCell ref="X58:AA58"/>
    <mergeCell ref="BV53:BY53"/>
    <mergeCell ref="BZ53:CC53"/>
    <mergeCell ref="CD53:CG53"/>
    <mergeCell ref="CL53:CO53"/>
    <mergeCell ref="CT53:CW53"/>
    <mergeCell ref="DB53:DE53"/>
    <mergeCell ref="DF53:DI53"/>
    <mergeCell ref="DJ53:DM53"/>
    <mergeCell ref="X54:AA54"/>
    <mergeCell ref="AZ51:BC51"/>
    <mergeCell ref="G49:J49"/>
    <mergeCell ref="G50:J50"/>
    <mergeCell ref="G51:J51"/>
    <mergeCell ref="CL55:CO55"/>
    <mergeCell ref="CL56:CO56"/>
    <mergeCell ref="CL39:CO39"/>
    <mergeCell ref="CL40:CO40"/>
    <mergeCell ref="CL41:CO41"/>
    <mergeCell ref="CL42:CO42"/>
    <mergeCell ref="CL43:CO43"/>
    <mergeCell ref="CL44:CO44"/>
    <mergeCell ref="CL45:CO45"/>
    <mergeCell ref="CL46:CO46"/>
    <mergeCell ref="CL49:CO49"/>
    <mergeCell ref="BV56:BY56"/>
    <mergeCell ref="BV55:BY55"/>
    <mergeCell ref="BD45:BG45"/>
    <mergeCell ref="BZ39:CC39"/>
    <mergeCell ref="BZ40:CC40"/>
    <mergeCell ref="CH49:CK49"/>
    <mergeCell ref="K50:N50"/>
    <mergeCell ref="O50:R50"/>
    <mergeCell ref="BZ46:CC46"/>
    <mergeCell ref="BZ55:CC55"/>
    <mergeCell ref="AR55:AU55"/>
    <mergeCell ref="CD55:CG55"/>
    <mergeCell ref="AV50:AY50"/>
    <mergeCell ref="AZ50:BC50"/>
    <mergeCell ref="CL6:CO6"/>
    <mergeCell ref="CL7:CO7"/>
    <mergeCell ref="CL18:CO18"/>
    <mergeCell ref="CL19:CO19"/>
    <mergeCell ref="CL35:CO35"/>
    <mergeCell ref="CL36:CO36"/>
    <mergeCell ref="CL29:CO29"/>
    <mergeCell ref="CL32:CO32"/>
    <mergeCell ref="CL33:CO33"/>
    <mergeCell ref="BZ45:CC45"/>
    <mergeCell ref="AZ53:BC53"/>
    <mergeCell ref="BD53:BG53"/>
    <mergeCell ref="BR53:BU53"/>
    <mergeCell ref="BD29:BG29"/>
    <mergeCell ref="BD32:BG32"/>
    <mergeCell ref="BD33:BG33"/>
    <mergeCell ref="BZ30:CC30"/>
    <mergeCell ref="BZ31:CC31"/>
    <mergeCell ref="AV51:AY51"/>
    <mergeCell ref="G5:J5"/>
    <mergeCell ref="G6:J6"/>
    <mergeCell ref="G7:J7"/>
    <mergeCell ref="AF10:AI10"/>
    <mergeCell ref="DR58:DU58"/>
    <mergeCell ref="DB57:DE57"/>
    <mergeCell ref="DB58:DE58"/>
    <mergeCell ref="DB59:DE59"/>
    <mergeCell ref="CX55:DA55"/>
    <mergeCell ref="BZ57:CC57"/>
    <mergeCell ref="CD57:CG57"/>
    <mergeCell ref="CT59:CW59"/>
    <mergeCell ref="CL58:CO58"/>
    <mergeCell ref="BR57:BU57"/>
    <mergeCell ref="BR58:BU58"/>
    <mergeCell ref="BR59:BU59"/>
    <mergeCell ref="CX56:DA56"/>
    <mergeCell ref="CX58:DA58"/>
    <mergeCell ref="CX59:DA59"/>
    <mergeCell ref="BZ56:CC56"/>
    <mergeCell ref="CD59:CG59"/>
    <mergeCell ref="CP59:CS59"/>
    <mergeCell ref="DR56:DU56"/>
    <mergeCell ref="AJ56:AM56"/>
    <mergeCell ref="BZ32:CC32"/>
    <mergeCell ref="BZ33:CC33"/>
    <mergeCell ref="CL30:CO30"/>
    <mergeCell ref="BD28:BG28"/>
    <mergeCell ref="CL20:CO20"/>
    <mergeCell ref="CL21:CO21"/>
    <mergeCell ref="CL22:CO22"/>
    <mergeCell ref="CL23:CO23"/>
    <mergeCell ref="CL26:CO26"/>
    <mergeCell ref="CL27:CO27"/>
    <mergeCell ref="CL28:CO28"/>
    <mergeCell ref="BD23:BG23"/>
    <mergeCell ref="BD24:BG24"/>
    <mergeCell ref="BD25:BG25"/>
    <mergeCell ref="BD26:BG26"/>
    <mergeCell ref="BD20:BG20"/>
    <mergeCell ref="CL24:CO24"/>
    <mergeCell ref="CL25:CO25"/>
    <mergeCell ref="CL31:CO31"/>
    <mergeCell ref="CX6:DA6"/>
    <mergeCell ref="CX7:DA7"/>
    <mergeCell ref="CL5:CO5"/>
    <mergeCell ref="AJ7:AM7"/>
    <mergeCell ref="AF7:AI7"/>
    <mergeCell ref="CH5:CK5"/>
    <mergeCell ref="BN5:BQ5"/>
    <mergeCell ref="CH6:CK6"/>
    <mergeCell ref="AZ5:BC5"/>
    <mergeCell ref="CD5:CG5"/>
    <mergeCell ref="AN5:AQ5"/>
    <mergeCell ref="AZ6:BC6"/>
    <mergeCell ref="CD6:CG6"/>
    <mergeCell ref="BV5:BY5"/>
    <mergeCell ref="BV6:BY6"/>
    <mergeCell ref="CD7:CG7"/>
    <mergeCell ref="BN7:BQ7"/>
    <mergeCell ref="AN7:AQ7"/>
    <mergeCell ref="AR7:AU7"/>
    <mergeCell ref="AV7:AY7"/>
    <mergeCell ref="AR5:AU5"/>
    <mergeCell ref="AV5:AY5"/>
    <mergeCell ref="AF6:AI6"/>
    <mergeCell ref="AF5:AI5"/>
    <mergeCell ref="X6:AA6"/>
    <mergeCell ref="BN6:BQ6"/>
    <mergeCell ref="AN6:AQ6"/>
    <mergeCell ref="AR6:AU6"/>
    <mergeCell ref="B1:BC3"/>
    <mergeCell ref="AB7:AE7"/>
    <mergeCell ref="S7:W7"/>
    <mergeCell ref="AZ7:BC7"/>
    <mergeCell ref="K5:N5"/>
    <mergeCell ref="O5:R5"/>
    <mergeCell ref="AB6:AE6"/>
    <mergeCell ref="K6:N6"/>
    <mergeCell ref="O6:R6"/>
    <mergeCell ref="S6:W6"/>
    <mergeCell ref="X5:AA5"/>
    <mergeCell ref="AB5:AE5"/>
    <mergeCell ref="BI1:EG3"/>
    <mergeCell ref="S5:W5"/>
    <mergeCell ref="K7:N7"/>
    <mergeCell ref="O7:R7"/>
    <mergeCell ref="X7:AA7"/>
    <mergeCell ref="CH7:CK7"/>
    <mergeCell ref="CP7:CS7"/>
    <mergeCell ref="BV7:BY7"/>
    <mergeCell ref="AJ5:AM5"/>
    <mergeCell ref="AV6:AY6"/>
    <mergeCell ref="BD6:BG6"/>
    <mergeCell ref="BZ5:CC5"/>
    <mergeCell ref="BZ6:CC6"/>
    <mergeCell ref="BZ7:CC7"/>
    <mergeCell ref="BR5:BU5"/>
    <mergeCell ref="BR6:BU6"/>
    <mergeCell ref="BR7:BU7"/>
    <mergeCell ref="BD5:BG5"/>
    <mergeCell ref="AJ6:AM6"/>
    <mergeCell ref="BD7:BG7"/>
    <mergeCell ref="DN5:DQ5"/>
    <mergeCell ref="DF5:DI5"/>
    <mergeCell ref="CP5:CS5"/>
    <mergeCell ref="CT5:CW5"/>
    <mergeCell ref="DR5:DU5"/>
    <mergeCell ref="DV5:DY5"/>
    <mergeCell ref="CP6:CS6"/>
    <mergeCell ref="CT6:CW6"/>
    <mergeCell ref="CT7:CW7"/>
    <mergeCell ref="DN6:DQ6"/>
    <mergeCell ref="DF7:DI7"/>
    <mergeCell ref="DF6:DI6"/>
    <mergeCell ref="DN7:DQ7"/>
    <mergeCell ref="DR7:DU7"/>
    <mergeCell ref="DV7:DY7"/>
    <mergeCell ref="DV6:DY6"/>
    <mergeCell ref="DR6:DU6"/>
    <mergeCell ref="DJ5:DM5"/>
    <mergeCell ref="DJ6:DM6"/>
    <mergeCell ref="DJ7:DM7"/>
    <mergeCell ref="DB5:DE5"/>
    <mergeCell ref="DB6:DE6"/>
    <mergeCell ref="DB7:DE7"/>
    <mergeCell ref="CX5:DA5"/>
    <mergeCell ref="CL37:CO37"/>
    <mergeCell ref="CL38:CO38"/>
    <mergeCell ref="BZ36:CC36"/>
    <mergeCell ref="BZ37:CC37"/>
    <mergeCell ref="BZ38:CC38"/>
    <mergeCell ref="DJ15:DM15"/>
    <mergeCell ref="DJ16:DM16"/>
    <mergeCell ref="BZ34:CC34"/>
    <mergeCell ref="BZ35:CC35"/>
    <mergeCell ref="DJ35:DM35"/>
    <mergeCell ref="BZ26:CC26"/>
    <mergeCell ref="BZ27:CC27"/>
    <mergeCell ref="BZ28:CC28"/>
    <mergeCell ref="BZ29:CC29"/>
    <mergeCell ref="CL34:CO34"/>
    <mergeCell ref="BZ17:CC17"/>
    <mergeCell ref="BZ18:CC18"/>
    <mergeCell ref="BZ20:CC20"/>
    <mergeCell ref="BZ15:CC15"/>
    <mergeCell ref="BZ16:CC16"/>
    <mergeCell ref="BZ21:CC21"/>
    <mergeCell ref="BZ22:CC22"/>
    <mergeCell ref="BZ23:CC23"/>
    <mergeCell ref="BZ24:CC24"/>
    <mergeCell ref="DJ9:DM9"/>
    <mergeCell ref="DJ10:DM10"/>
    <mergeCell ref="DJ11:DM11"/>
    <mergeCell ref="DJ12:DM12"/>
    <mergeCell ref="DJ13:DM13"/>
    <mergeCell ref="DJ14:DM14"/>
    <mergeCell ref="CT55:CW55"/>
    <mergeCell ref="DF55:DI55"/>
    <mergeCell ref="DJ39:DM39"/>
    <mergeCell ref="DJ40:DM40"/>
    <mergeCell ref="DJ41:DM41"/>
    <mergeCell ref="DJ42:DM42"/>
    <mergeCell ref="DJ43:DM43"/>
    <mergeCell ref="DJ44:DM44"/>
    <mergeCell ref="DJ45:DM45"/>
    <mergeCell ref="DJ46:DM46"/>
    <mergeCell ref="CT49:CW49"/>
    <mergeCell ref="DF49:DI49"/>
    <mergeCell ref="DJ49:DM49"/>
    <mergeCell ref="DB55:DE55"/>
    <mergeCell ref="DJ36:DM36"/>
    <mergeCell ref="DJ37:DM37"/>
    <mergeCell ref="DJ38:DM38"/>
    <mergeCell ref="S50:W50"/>
    <mergeCell ref="X50:AA50"/>
    <mergeCell ref="AB50:AE50"/>
    <mergeCell ref="AF50:AI50"/>
    <mergeCell ref="AJ50:AM50"/>
    <mergeCell ref="AN50:AQ50"/>
    <mergeCell ref="AR50:AU50"/>
    <mergeCell ref="K51:N51"/>
    <mergeCell ref="O51:R51"/>
    <mergeCell ref="S51:W51"/>
    <mergeCell ref="X51:AA51"/>
    <mergeCell ref="AB51:AE51"/>
    <mergeCell ref="AF51:AI51"/>
    <mergeCell ref="AJ51:AM51"/>
    <mergeCell ref="AN51:AQ51"/>
    <mergeCell ref="AR51:AU51"/>
    <mergeCell ref="K49:N49"/>
    <mergeCell ref="O49:R49"/>
    <mergeCell ref="S49:W49"/>
    <mergeCell ref="X49:AA49"/>
    <mergeCell ref="AB49:AE49"/>
    <mergeCell ref="AF49:AI49"/>
    <mergeCell ref="AJ49:AM49"/>
    <mergeCell ref="AN49:AQ49"/>
    <mergeCell ref="AR49:AU49"/>
    <mergeCell ref="DV49:DY49"/>
    <mergeCell ref="BN50:BQ50"/>
    <mergeCell ref="BV50:BY50"/>
    <mergeCell ref="CD50:CG50"/>
    <mergeCell ref="CH50:CK50"/>
    <mergeCell ref="CP50:CS50"/>
    <mergeCell ref="CT50:CW50"/>
    <mergeCell ref="DF50:DI50"/>
    <mergeCell ref="DJ50:DM50"/>
    <mergeCell ref="DN50:DQ50"/>
    <mergeCell ref="DR50:DU50"/>
    <mergeCell ref="DV50:DY50"/>
    <mergeCell ref="BZ49:CC49"/>
    <mergeCell ref="BZ50:CC50"/>
    <mergeCell ref="BN49:BQ49"/>
    <mergeCell ref="BV49:BY49"/>
    <mergeCell ref="CD49:CG49"/>
    <mergeCell ref="CL50:CO50"/>
    <mergeCell ref="CX50:DA50"/>
    <mergeCell ref="CP49:CS49"/>
    <mergeCell ref="BR50:BU50"/>
    <mergeCell ref="DB49:DE49"/>
    <mergeCell ref="DB50:DE50"/>
    <mergeCell ref="DN49:DQ49"/>
    <mergeCell ref="DV51:DY51"/>
    <mergeCell ref="BN51:BQ51"/>
    <mergeCell ref="BV51:BY51"/>
    <mergeCell ref="CD51:CG51"/>
    <mergeCell ref="CH51:CK51"/>
    <mergeCell ref="CP51:CS51"/>
    <mergeCell ref="CT51:CW51"/>
    <mergeCell ref="DF51:DI51"/>
    <mergeCell ref="DJ51:DM51"/>
    <mergeCell ref="BZ51:CC51"/>
    <mergeCell ref="CL51:CO51"/>
    <mergeCell ref="CX51:DA51"/>
    <mergeCell ref="BR51:BU51"/>
    <mergeCell ref="DB51:DE51"/>
    <mergeCell ref="BZ9:CC9"/>
    <mergeCell ref="BZ10:CC10"/>
    <mergeCell ref="BZ11:CC11"/>
    <mergeCell ref="BZ12:CC12"/>
    <mergeCell ref="BZ13:CC13"/>
    <mergeCell ref="BZ14:CC14"/>
    <mergeCell ref="AV49:AY49"/>
    <mergeCell ref="AZ49:BC49"/>
    <mergeCell ref="BD49:BG49"/>
    <mergeCell ref="BZ43:CC43"/>
    <mergeCell ref="BZ41:CC41"/>
    <mergeCell ref="BZ42:CC42"/>
    <mergeCell ref="BZ44:CC44"/>
    <mergeCell ref="BR49:BU49"/>
    <mergeCell ref="BD22:BG22"/>
    <mergeCell ref="BD31:BG31"/>
    <mergeCell ref="BD34:BG34"/>
    <mergeCell ref="BD30:BG30"/>
    <mergeCell ref="BD18:BG18"/>
    <mergeCell ref="BD19:BG19"/>
    <mergeCell ref="BD27:BG27"/>
    <mergeCell ref="BD21:BG21"/>
    <mergeCell ref="BZ25:CC25"/>
    <mergeCell ref="BZ19:CC19"/>
    <mergeCell ref="DV63:DY63"/>
    <mergeCell ref="CX64:DA64"/>
    <mergeCell ref="G63:J63"/>
    <mergeCell ref="AJ63:AM63"/>
    <mergeCell ref="AB63:AE63"/>
    <mergeCell ref="K63:N63"/>
    <mergeCell ref="CX63:DA63"/>
    <mergeCell ref="DJ63:DM63"/>
    <mergeCell ref="DN63:DQ63"/>
    <mergeCell ref="DB63:DE63"/>
    <mergeCell ref="DB64:DE64"/>
    <mergeCell ref="CL66:CO66"/>
    <mergeCell ref="CL67:CO67"/>
    <mergeCell ref="DJ62:DM62"/>
    <mergeCell ref="CL61:CO61"/>
    <mergeCell ref="AB62:AE62"/>
    <mergeCell ref="AJ60:AM60"/>
    <mergeCell ref="K64:N64"/>
    <mergeCell ref="DJ64:DM64"/>
    <mergeCell ref="DR64:DU64"/>
    <mergeCell ref="DN64:DQ64"/>
    <mergeCell ref="DN65:DQ65"/>
    <mergeCell ref="K65:N65"/>
    <mergeCell ref="O65:R65"/>
    <mergeCell ref="AJ65:AM65"/>
    <mergeCell ref="BD65:BG65"/>
    <mergeCell ref="CD65:CG65"/>
    <mergeCell ref="CX65:DA65"/>
    <mergeCell ref="DJ65:DM65"/>
    <mergeCell ref="DR65:DU65"/>
    <mergeCell ref="DR63:DU63"/>
    <mergeCell ref="CD63:CG63"/>
    <mergeCell ref="DR62:DU62"/>
    <mergeCell ref="DF61:DI61"/>
    <mergeCell ref="DJ61:DM61"/>
    <mergeCell ref="G71:J71"/>
    <mergeCell ref="K71:N71"/>
    <mergeCell ref="CD71:CG71"/>
    <mergeCell ref="CP71:CS71"/>
    <mergeCell ref="CT71:CW71"/>
    <mergeCell ref="K69:N69"/>
    <mergeCell ref="G69:J69"/>
    <mergeCell ref="CD69:CG69"/>
    <mergeCell ref="DV66:DY66"/>
    <mergeCell ref="G66:J66"/>
    <mergeCell ref="K66:N66"/>
    <mergeCell ref="X66:AA66"/>
    <mergeCell ref="AJ66:AM66"/>
    <mergeCell ref="CD66:CG66"/>
    <mergeCell ref="DR67:DU67"/>
    <mergeCell ref="DF67:DI67"/>
    <mergeCell ref="DR66:DU66"/>
    <mergeCell ref="CX66:DA66"/>
    <mergeCell ref="CX67:DA67"/>
    <mergeCell ref="K67:N67"/>
    <mergeCell ref="X67:AA67"/>
    <mergeCell ref="AJ67:AM67"/>
    <mergeCell ref="AZ67:BC67"/>
    <mergeCell ref="CD67:CG67"/>
    <mergeCell ref="DR69:DU69"/>
    <mergeCell ref="CP69:CS69"/>
    <mergeCell ref="BD68:BG68"/>
    <mergeCell ref="BD69:BG69"/>
    <mergeCell ref="BN68:BQ68"/>
    <mergeCell ref="BN69:BQ69"/>
    <mergeCell ref="G68:J68"/>
    <mergeCell ref="K68:N68"/>
    <mergeCell ref="AJ68:AM68"/>
    <mergeCell ref="CX68:DA68"/>
    <mergeCell ref="BR69:BU69"/>
    <mergeCell ref="DR68:DU68"/>
    <mergeCell ref="CL68:CO68"/>
    <mergeCell ref="S68:W68"/>
    <mergeCell ref="BR55:BU55"/>
    <mergeCell ref="BR56:BU56"/>
    <mergeCell ref="K74:N74"/>
    <mergeCell ref="K75:N75"/>
    <mergeCell ref="X74:AA74"/>
    <mergeCell ref="BV74:BY74"/>
    <mergeCell ref="CP74:CS74"/>
    <mergeCell ref="CP75:CS75"/>
    <mergeCell ref="BR60:BU60"/>
    <mergeCell ref="BR61:BU61"/>
    <mergeCell ref="BR62:BU62"/>
    <mergeCell ref="BR63:BU63"/>
    <mergeCell ref="BR64:BU64"/>
    <mergeCell ref="BR65:BU65"/>
    <mergeCell ref="BR66:BU66"/>
    <mergeCell ref="BR67:BU67"/>
    <mergeCell ref="BR68:BU68"/>
    <mergeCell ref="BR70:BU70"/>
    <mergeCell ref="K73:N73"/>
    <mergeCell ref="X73:AA73"/>
    <mergeCell ref="CP73:CS73"/>
    <mergeCell ref="CP70:CS70"/>
    <mergeCell ref="CL69:CO69"/>
    <mergeCell ref="K72:N72"/>
    <mergeCell ref="DB56:DE56"/>
    <mergeCell ref="DB76:DE76"/>
    <mergeCell ref="DB77:DE77"/>
    <mergeCell ref="DB80:DE80"/>
    <mergeCell ref="DB65:DE65"/>
    <mergeCell ref="DB66:DE66"/>
    <mergeCell ref="DB67:DE67"/>
    <mergeCell ref="DB68:DE68"/>
    <mergeCell ref="DB69:DE69"/>
    <mergeCell ref="DB70:DE70"/>
    <mergeCell ref="DB71:DE71"/>
    <mergeCell ref="DB72:DE72"/>
    <mergeCell ref="DB73:DE73"/>
  </mergeCells>
  <phoneticPr fontId="29" type="noConversion"/>
  <pageMargins left="0.75" right="0.75" top="1" bottom="1" header="0.5" footer="0.5"/>
  <pageSetup scale="46" orientation="portrait" horizontalDpi="4294967292" verticalDpi="4294967292" r:id="rId1"/>
  <rowBreaks count="1" manualBreakCount="1">
    <brk id="47" max="120" man="1"/>
  </rowBreaks>
  <colBreaks count="1" manualBreakCount="1">
    <brk id="60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view="pageBreakPreview" zoomScaleSheetLayoutView="70" workbookViewId="0">
      <selection activeCell="F8" sqref="F8"/>
    </sheetView>
  </sheetViews>
  <sheetFormatPr defaultColWidth="11.42578125" defaultRowHeight="15"/>
  <cols>
    <col min="1" max="1" width="2.42578125" customWidth="1"/>
    <col min="2" max="2" width="3.42578125" bestFit="1" customWidth="1"/>
    <col min="3" max="3" width="7.28515625" bestFit="1" customWidth="1"/>
    <col min="4" max="4" width="5.85546875" customWidth="1"/>
    <col min="5" max="5" width="4.28515625" customWidth="1"/>
    <col min="6" max="7" width="3.85546875" customWidth="1"/>
    <col min="8" max="8" width="4.7109375" customWidth="1"/>
    <col min="9" max="14" width="3.85546875" customWidth="1"/>
    <col min="15" max="15" width="5.85546875" customWidth="1"/>
    <col min="16" max="16" width="3.85546875" customWidth="1"/>
    <col min="17" max="17" width="5.85546875" customWidth="1"/>
    <col min="18" max="19" width="3.85546875" customWidth="1"/>
    <col min="20" max="20" width="5.28515625" customWidth="1"/>
    <col min="21" max="26" width="3.85546875" customWidth="1"/>
    <col min="27" max="27" width="5.85546875" customWidth="1"/>
    <col min="28" max="28" width="3.28515625" bestFit="1" customWidth="1"/>
    <col min="29" max="29" width="6.140625" bestFit="1" customWidth="1"/>
    <col min="30" max="31" width="3.85546875" customWidth="1"/>
    <col min="32" max="32" width="5.42578125" customWidth="1"/>
    <col min="33" max="38" width="3.85546875" customWidth="1"/>
    <col min="39" max="39" width="5.85546875" customWidth="1"/>
    <col min="40" max="40" width="3.85546875" customWidth="1"/>
    <col min="41" max="41" width="6.7109375" customWidth="1"/>
    <col min="42" max="42" width="3.42578125" customWidth="1"/>
  </cols>
  <sheetData>
    <row r="1" spans="1:42">
      <c r="A1" s="704" t="s">
        <v>336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</row>
    <row r="2" spans="1:42">
      <c r="A2" s="706"/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</row>
    <row r="3" spans="1:42">
      <c r="A3" s="707"/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</row>
    <row r="4" spans="1:42" ht="32.25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</row>
    <row r="5" spans="1:42">
      <c r="F5" s="691">
        <v>31</v>
      </c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3"/>
      <c r="R5" s="691">
        <v>35</v>
      </c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3"/>
      <c r="AD5" s="691">
        <v>39</v>
      </c>
      <c r="AE5" s="692"/>
      <c r="AF5" s="692"/>
      <c r="AG5" s="692"/>
      <c r="AH5" s="692"/>
      <c r="AI5" s="692"/>
      <c r="AJ5" s="692"/>
      <c r="AK5" s="692"/>
      <c r="AL5" s="692"/>
      <c r="AM5" s="692"/>
      <c r="AN5" s="692"/>
      <c r="AO5" s="693"/>
    </row>
    <row r="6" spans="1:42" ht="15.75" thickBot="1">
      <c r="F6" s="698" t="s">
        <v>337</v>
      </c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700"/>
      <c r="R6" s="698" t="s">
        <v>338</v>
      </c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700"/>
      <c r="AD6" s="698" t="s">
        <v>339</v>
      </c>
      <c r="AE6" s="699"/>
      <c r="AF6" s="699"/>
      <c r="AG6" s="699"/>
      <c r="AH6" s="699"/>
      <c r="AI6" s="699"/>
      <c r="AJ6" s="699"/>
      <c r="AK6" s="699"/>
      <c r="AL6" s="699"/>
      <c r="AM6" s="699"/>
      <c r="AN6" s="699"/>
      <c r="AO6" s="700"/>
    </row>
    <row r="7" spans="1:42" ht="15.75" thickBot="1">
      <c r="B7" s="10"/>
      <c r="C7" s="23"/>
      <c r="D7" s="23"/>
      <c r="E7" s="24"/>
      <c r="F7" s="72" t="s">
        <v>340</v>
      </c>
      <c r="G7" s="72" t="s">
        <v>341</v>
      </c>
      <c r="H7" s="73" t="s">
        <v>342</v>
      </c>
      <c r="I7" s="74" t="s">
        <v>16</v>
      </c>
      <c r="J7" s="72" t="s">
        <v>58</v>
      </c>
      <c r="K7" s="75" t="s">
        <v>82</v>
      </c>
      <c r="L7" s="72" t="s">
        <v>83</v>
      </c>
      <c r="M7" s="75" t="s">
        <v>343</v>
      </c>
      <c r="N7" s="72" t="s">
        <v>240</v>
      </c>
      <c r="O7" s="76" t="s">
        <v>344</v>
      </c>
      <c r="P7" s="72" t="s">
        <v>345</v>
      </c>
      <c r="Q7" s="73" t="s">
        <v>346</v>
      </c>
      <c r="R7" s="77" t="s">
        <v>340</v>
      </c>
      <c r="S7" s="72" t="s">
        <v>341</v>
      </c>
      <c r="T7" s="73" t="s">
        <v>342</v>
      </c>
      <c r="U7" s="74" t="s">
        <v>16</v>
      </c>
      <c r="V7" s="72" t="s">
        <v>58</v>
      </c>
      <c r="W7" s="78" t="s">
        <v>82</v>
      </c>
      <c r="X7" s="77" t="s">
        <v>83</v>
      </c>
      <c r="Y7" s="75" t="s">
        <v>343</v>
      </c>
      <c r="Z7" s="72" t="s">
        <v>240</v>
      </c>
      <c r="AA7" s="76" t="s">
        <v>344</v>
      </c>
      <c r="AB7" s="72" t="s">
        <v>345</v>
      </c>
      <c r="AC7" s="79" t="s">
        <v>346</v>
      </c>
      <c r="AD7" s="77" t="s">
        <v>340</v>
      </c>
      <c r="AE7" s="72" t="s">
        <v>341</v>
      </c>
      <c r="AF7" s="79" t="s">
        <v>342</v>
      </c>
      <c r="AG7" s="74" t="s">
        <v>16</v>
      </c>
      <c r="AH7" s="72" t="s">
        <v>58</v>
      </c>
      <c r="AI7" s="78" t="s">
        <v>82</v>
      </c>
      <c r="AJ7" s="77" t="s">
        <v>83</v>
      </c>
      <c r="AK7" s="75" t="s">
        <v>343</v>
      </c>
      <c r="AL7" s="72" t="s">
        <v>240</v>
      </c>
      <c r="AM7" s="76" t="s">
        <v>344</v>
      </c>
      <c r="AN7" s="72" t="s">
        <v>345</v>
      </c>
      <c r="AO7" s="79" t="s">
        <v>346</v>
      </c>
    </row>
    <row r="8" spans="1:42" ht="15.75" thickBot="1">
      <c r="B8" s="139">
        <v>1</v>
      </c>
      <c r="C8" s="324">
        <v>41922</v>
      </c>
      <c r="D8" s="90" t="s">
        <v>236</v>
      </c>
      <c r="E8" s="434" t="s">
        <v>58</v>
      </c>
      <c r="F8" s="107" t="s">
        <v>347</v>
      </c>
      <c r="G8" s="106" t="s">
        <v>348</v>
      </c>
      <c r="H8" s="82">
        <v>57.8</v>
      </c>
      <c r="I8" s="82">
        <v>0</v>
      </c>
      <c r="J8" s="85">
        <v>1</v>
      </c>
      <c r="K8" s="82">
        <v>0</v>
      </c>
      <c r="L8" s="82">
        <v>0</v>
      </c>
      <c r="M8" s="82">
        <v>28</v>
      </c>
      <c r="N8" s="82">
        <v>34</v>
      </c>
      <c r="O8" s="83">
        <f>(M8/N8)</f>
        <v>0.82352941176470584</v>
      </c>
      <c r="P8" s="82">
        <v>6</v>
      </c>
      <c r="Q8" s="84">
        <f>SUM(P8/H8)*60</f>
        <v>6.2283737024221457</v>
      </c>
      <c r="R8" s="687" t="s">
        <v>349</v>
      </c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9"/>
      <c r="AD8" s="85">
        <v>2</v>
      </c>
      <c r="AE8" s="82">
        <v>12</v>
      </c>
      <c r="AF8" s="82">
        <v>2.2000000000000002</v>
      </c>
      <c r="AG8" s="82">
        <v>0</v>
      </c>
      <c r="AH8" s="82">
        <v>0</v>
      </c>
      <c r="AI8" s="85">
        <v>0</v>
      </c>
      <c r="AJ8" s="82">
        <v>0</v>
      </c>
      <c r="AK8" s="82">
        <v>0</v>
      </c>
      <c r="AL8" s="511">
        <v>0</v>
      </c>
      <c r="AM8" s="86">
        <v>0</v>
      </c>
      <c r="AN8" s="86">
        <v>0</v>
      </c>
      <c r="AO8" s="87">
        <v>0</v>
      </c>
      <c r="AP8" s="10"/>
    </row>
    <row r="9" spans="1:42" ht="15.75" thickBot="1">
      <c r="B9" s="21">
        <v>2</v>
      </c>
      <c r="C9" s="324">
        <v>41923</v>
      </c>
      <c r="D9" s="90" t="s">
        <v>226</v>
      </c>
      <c r="E9" s="434" t="s">
        <v>58</v>
      </c>
      <c r="F9" s="108">
        <v>60</v>
      </c>
      <c r="G9" s="82">
        <v>0</v>
      </c>
      <c r="H9" s="82">
        <v>60</v>
      </c>
      <c r="I9" s="82">
        <v>0</v>
      </c>
      <c r="J9" s="82">
        <v>1</v>
      </c>
      <c r="K9" s="82">
        <v>0</v>
      </c>
      <c r="L9" s="82">
        <v>0</v>
      </c>
      <c r="M9" s="511">
        <v>25</v>
      </c>
      <c r="N9" s="86">
        <v>30</v>
      </c>
      <c r="O9" s="109">
        <f>(M9/N9)</f>
        <v>0.83333333333333337</v>
      </c>
      <c r="P9" s="86">
        <v>5</v>
      </c>
      <c r="Q9" s="84">
        <f>SUM(P9/H9)*60</f>
        <v>5</v>
      </c>
      <c r="R9" s="687" t="s">
        <v>349</v>
      </c>
      <c r="S9" s="688"/>
      <c r="T9" s="688"/>
      <c r="U9" s="688"/>
      <c r="V9" s="688"/>
      <c r="W9" s="688"/>
      <c r="X9" s="688"/>
      <c r="Y9" s="688"/>
      <c r="Z9" s="688"/>
      <c r="AA9" s="688"/>
      <c r="AB9" s="688"/>
      <c r="AC9" s="689"/>
      <c r="AD9" s="612" t="s">
        <v>269</v>
      </c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4"/>
    </row>
    <row r="10" spans="1:42" ht="15.75" thickBot="1">
      <c r="B10" s="21">
        <v>3</v>
      </c>
      <c r="C10" s="324">
        <v>41928</v>
      </c>
      <c r="D10" s="90" t="s">
        <v>350</v>
      </c>
      <c r="E10" s="434" t="s">
        <v>58</v>
      </c>
      <c r="F10" s="613" t="s">
        <v>269</v>
      </c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4"/>
      <c r="R10" s="687" t="s">
        <v>349</v>
      </c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9"/>
      <c r="AD10" s="511">
        <v>59</v>
      </c>
      <c r="AE10" s="511">
        <v>8</v>
      </c>
      <c r="AF10" s="511">
        <v>59.13</v>
      </c>
      <c r="AG10" s="152">
        <v>0</v>
      </c>
      <c r="AH10" s="152">
        <v>1</v>
      </c>
      <c r="AI10" s="152">
        <v>0</v>
      </c>
      <c r="AJ10" s="152">
        <v>0</v>
      </c>
      <c r="AK10" s="152">
        <v>35</v>
      </c>
      <c r="AL10" s="152">
        <v>38</v>
      </c>
      <c r="AM10" s="151">
        <f>(AK10/AL10)</f>
        <v>0.92105263157894735</v>
      </c>
      <c r="AN10" s="152">
        <v>3</v>
      </c>
      <c r="AO10" s="113">
        <f>SUM(AN10/AF10)*60</f>
        <v>3.0441400304414001</v>
      </c>
    </row>
    <row r="11" spans="1:42" ht="15.75" thickBot="1">
      <c r="B11" s="21">
        <v>4</v>
      </c>
      <c r="C11" s="324">
        <v>41929</v>
      </c>
      <c r="D11" s="90" t="s">
        <v>229</v>
      </c>
      <c r="E11" s="434" t="s">
        <v>82</v>
      </c>
      <c r="F11" s="510">
        <v>61</v>
      </c>
      <c r="G11" s="511">
        <v>24</v>
      </c>
      <c r="H11" s="511">
        <v>61.4</v>
      </c>
      <c r="I11" s="511">
        <v>0</v>
      </c>
      <c r="J11" s="511">
        <v>4</v>
      </c>
      <c r="K11" s="511">
        <v>1</v>
      </c>
      <c r="L11" s="511">
        <v>3</v>
      </c>
      <c r="M11" s="511">
        <v>27</v>
      </c>
      <c r="N11" s="511">
        <v>31</v>
      </c>
      <c r="O11" s="511">
        <f>(M11/N11)</f>
        <v>0.87096774193548387</v>
      </c>
      <c r="P11" s="511">
        <v>4</v>
      </c>
      <c r="Q11" s="113">
        <f>SUM(P11/H11)*60</f>
        <v>3.9087947882736156</v>
      </c>
      <c r="R11" s="687" t="s">
        <v>349</v>
      </c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9"/>
      <c r="AD11" s="612" t="s">
        <v>269</v>
      </c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4"/>
    </row>
    <row r="12" spans="1:42" ht="15.75" thickBot="1">
      <c r="A12" s="22"/>
      <c r="B12" s="523">
        <v>5</v>
      </c>
      <c r="C12" s="325">
        <v>41930</v>
      </c>
      <c r="D12" s="127" t="s">
        <v>231</v>
      </c>
      <c r="E12" s="540" t="s">
        <v>232</v>
      </c>
      <c r="F12" s="128">
        <v>59</v>
      </c>
      <c r="G12" s="119">
        <v>30</v>
      </c>
      <c r="H12" s="129">
        <v>59.3</v>
      </c>
      <c r="I12" s="120">
        <v>1</v>
      </c>
      <c r="J12" s="120">
        <v>0</v>
      </c>
      <c r="K12" s="129">
        <v>0</v>
      </c>
      <c r="L12" s="120">
        <v>0</v>
      </c>
      <c r="M12" s="129">
        <v>36</v>
      </c>
      <c r="N12" s="129">
        <v>38</v>
      </c>
      <c r="O12" s="129">
        <v>0.94699999999999995</v>
      </c>
      <c r="P12" s="129">
        <v>2</v>
      </c>
      <c r="Q12" s="130">
        <f>SUM(P12/H12)*60</f>
        <v>2.0236087689713322</v>
      </c>
      <c r="R12" s="687" t="s">
        <v>349</v>
      </c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9"/>
      <c r="AD12" s="708" t="s">
        <v>284</v>
      </c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10"/>
    </row>
    <row r="13" spans="1:42" ht="15.75" thickBot="1">
      <c r="A13" s="22"/>
      <c r="B13" s="523">
        <v>6</v>
      </c>
      <c r="C13" s="89">
        <v>41934</v>
      </c>
      <c r="D13" s="90" t="s">
        <v>234</v>
      </c>
      <c r="E13" s="505" t="s">
        <v>58</v>
      </c>
      <c r="F13" s="510">
        <v>60</v>
      </c>
      <c r="G13" s="511">
        <v>0</v>
      </c>
      <c r="H13" s="511">
        <v>60</v>
      </c>
      <c r="I13" s="511">
        <v>0</v>
      </c>
      <c r="J13" s="511">
        <v>1</v>
      </c>
      <c r="K13" s="511">
        <v>0</v>
      </c>
      <c r="L13" s="511">
        <v>0</v>
      </c>
      <c r="M13" s="511">
        <v>31</v>
      </c>
      <c r="N13" s="511">
        <v>34</v>
      </c>
      <c r="O13" s="151">
        <f>(M13/N13)</f>
        <v>0.91176470588235292</v>
      </c>
      <c r="P13" s="511">
        <v>3</v>
      </c>
      <c r="Q13" s="113">
        <f>SUM(P13/H13)*60</f>
        <v>3</v>
      </c>
      <c r="R13" s="687" t="s">
        <v>349</v>
      </c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9"/>
      <c r="AD13" s="612" t="s">
        <v>269</v>
      </c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4"/>
    </row>
    <row r="14" spans="1:42" ht="15.75" thickBot="1">
      <c r="B14" s="534">
        <v>7</v>
      </c>
      <c r="C14" s="134">
        <v>41936</v>
      </c>
      <c r="D14" s="434" t="s">
        <v>236</v>
      </c>
      <c r="E14" s="434" t="s">
        <v>58</v>
      </c>
      <c r="F14" s="622" t="s">
        <v>269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3"/>
      <c r="R14" s="687" t="s">
        <v>349</v>
      </c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9"/>
      <c r="AD14" s="505">
        <v>59</v>
      </c>
      <c r="AE14" s="505">
        <v>23</v>
      </c>
      <c r="AF14" s="505">
        <v>59.383000000000003</v>
      </c>
      <c r="AG14" s="537">
        <v>0</v>
      </c>
      <c r="AH14" s="537">
        <v>1</v>
      </c>
      <c r="AI14" s="537">
        <v>0</v>
      </c>
      <c r="AJ14" s="537">
        <v>0</v>
      </c>
      <c r="AK14" s="537">
        <v>27</v>
      </c>
      <c r="AL14" s="537">
        <v>30</v>
      </c>
      <c r="AM14" s="133">
        <f>(AK14/AL14)</f>
        <v>0.9</v>
      </c>
      <c r="AN14" s="537">
        <v>3</v>
      </c>
      <c r="AO14" s="145">
        <f>SUM(AN14/AF14)*60</f>
        <v>3.0311705370223798</v>
      </c>
    </row>
    <row r="15" spans="1:42" ht="15.75" thickBot="1">
      <c r="B15" s="534">
        <v>8</v>
      </c>
      <c r="C15" s="89">
        <v>41937</v>
      </c>
      <c r="D15" s="90" t="s">
        <v>238</v>
      </c>
      <c r="E15" s="434" t="s">
        <v>16</v>
      </c>
      <c r="F15" s="505">
        <v>60</v>
      </c>
      <c r="G15" s="505">
        <v>0</v>
      </c>
      <c r="H15" s="505">
        <v>60</v>
      </c>
      <c r="I15" s="537">
        <v>1</v>
      </c>
      <c r="J15" s="537">
        <v>0</v>
      </c>
      <c r="K15" s="537">
        <v>0</v>
      </c>
      <c r="L15" s="537">
        <v>0</v>
      </c>
      <c r="M15" s="537">
        <v>27</v>
      </c>
      <c r="N15" s="537">
        <v>30</v>
      </c>
      <c r="O15" s="505">
        <f>(M15/N15)</f>
        <v>0.9</v>
      </c>
      <c r="P15" s="537">
        <v>3</v>
      </c>
      <c r="Q15" s="145">
        <f>SUM(P15/H15)*60</f>
        <v>3</v>
      </c>
      <c r="R15" s="687" t="s">
        <v>349</v>
      </c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9"/>
      <c r="AD15" s="628" t="s">
        <v>269</v>
      </c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9"/>
    </row>
    <row r="16" spans="1:42" ht="15.75" thickBot="1">
      <c r="B16" s="534">
        <v>9</v>
      </c>
      <c r="C16" s="89">
        <v>41941</v>
      </c>
      <c r="D16" s="90" t="s">
        <v>240</v>
      </c>
      <c r="E16" s="434" t="s">
        <v>16</v>
      </c>
      <c r="F16" s="514">
        <v>60</v>
      </c>
      <c r="G16" s="514">
        <v>0</v>
      </c>
      <c r="H16" s="514">
        <v>60</v>
      </c>
      <c r="I16" s="150">
        <v>1</v>
      </c>
      <c r="J16" s="150">
        <v>0</v>
      </c>
      <c r="K16" s="150">
        <v>0</v>
      </c>
      <c r="L16" s="150">
        <v>0</v>
      </c>
      <c r="M16" s="150">
        <v>36</v>
      </c>
      <c r="N16" s="150">
        <v>42</v>
      </c>
      <c r="O16" s="168">
        <f>(M16/N16)</f>
        <v>0.8571428571428571</v>
      </c>
      <c r="P16" s="150">
        <v>6</v>
      </c>
      <c r="Q16" s="169">
        <f>SUM(P16/H16)*60</f>
        <v>6</v>
      </c>
      <c r="R16" s="687" t="s">
        <v>349</v>
      </c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9"/>
      <c r="AD16" s="622" t="s">
        <v>269</v>
      </c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3"/>
    </row>
    <row r="17" spans="2:45" ht="15.75" thickBot="1">
      <c r="B17" s="534">
        <v>10</v>
      </c>
      <c r="C17" s="89">
        <v>41944</v>
      </c>
      <c r="D17" s="90" t="s">
        <v>242</v>
      </c>
      <c r="E17" s="126" t="s">
        <v>243</v>
      </c>
      <c r="F17" s="529">
        <v>15</v>
      </c>
      <c r="G17" s="529">
        <v>5</v>
      </c>
      <c r="H17" s="529">
        <v>15.5</v>
      </c>
      <c r="I17" s="529">
        <v>0</v>
      </c>
      <c r="J17" s="529">
        <v>1</v>
      </c>
      <c r="K17" s="529">
        <v>0</v>
      </c>
      <c r="L17" s="529">
        <v>0</v>
      </c>
      <c r="M17" s="529">
        <v>8</v>
      </c>
      <c r="N17" s="529">
        <v>11</v>
      </c>
      <c r="O17" s="170">
        <f>(M17/N17)</f>
        <v>0.72727272727272729</v>
      </c>
      <c r="P17" s="529">
        <v>3</v>
      </c>
      <c r="Q17" s="171">
        <f>SUM(P17/H17)*60</f>
        <v>11.612903225806452</v>
      </c>
      <c r="R17" s="687" t="s">
        <v>349</v>
      </c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9"/>
      <c r="AD17" s="543">
        <v>43</v>
      </c>
      <c r="AE17" s="529">
        <v>7</v>
      </c>
      <c r="AF17" s="529">
        <v>43.7</v>
      </c>
      <c r="AG17" s="529">
        <v>0</v>
      </c>
      <c r="AH17" s="529">
        <v>1</v>
      </c>
      <c r="AI17" s="529">
        <v>0</v>
      </c>
      <c r="AJ17" s="529">
        <v>0</v>
      </c>
      <c r="AK17" s="529">
        <v>18</v>
      </c>
      <c r="AL17" s="529">
        <v>20</v>
      </c>
      <c r="AM17" s="529">
        <f>SUM(AK17/AL17)</f>
        <v>0.9</v>
      </c>
      <c r="AN17" s="529">
        <v>2</v>
      </c>
      <c r="AO17" s="172">
        <f>SUM(AN17/AF17)*60</f>
        <v>2.7459954233409611</v>
      </c>
    </row>
    <row r="18" spans="2:45" ht="15.75" thickBot="1">
      <c r="B18" s="157">
        <v>11</v>
      </c>
      <c r="C18" s="89">
        <v>41950</v>
      </c>
      <c r="D18" s="90" t="s">
        <v>245</v>
      </c>
      <c r="E18" s="148" t="s">
        <v>16</v>
      </c>
      <c r="F18" s="621" t="s">
        <v>269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3"/>
      <c r="R18" s="687" t="s">
        <v>349</v>
      </c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9"/>
      <c r="AD18" s="504">
        <v>60</v>
      </c>
      <c r="AE18" s="505">
        <v>0</v>
      </c>
      <c r="AF18" s="505">
        <v>60</v>
      </c>
      <c r="AG18" s="537">
        <v>1</v>
      </c>
      <c r="AH18" s="537">
        <v>0</v>
      </c>
      <c r="AI18" s="537">
        <v>0</v>
      </c>
      <c r="AJ18" s="537">
        <v>0</v>
      </c>
      <c r="AK18" s="537">
        <v>26</v>
      </c>
      <c r="AL18" s="537">
        <v>27</v>
      </c>
      <c r="AM18" s="505">
        <f>SUM(AK18/AL18)</f>
        <v>0.96296296296296291</v>
      </c>
      <c r="AN18" s="537">
        <v>1</v>
      </c>
      <c r="AO18" s="145">
        <f>SUM(AN18/AF18)*60</f>
        <v>1</v>
      </c>
    </row>
    <row r="19" spans="2:45" ht="15.75" thickBot="1">
      <c r="B19" s="157">
        <v>12</v>
      </c>
      <c r="C19" s="89">
        <v>41951</v>
      </c>
      <c r="D19" s="90" t="s">
        <v>245</v>
      </c>
      <c r="E19" s="148" t="s">
        <v>16</v>
      </c>
      <c r="F19" s="505">
        <v>59</v>
      </c>
      <c r="G19" s="505">
        <v>57</v>
      </c>
      <c r="H19" s="173" t="s">
        <v>351</v>
      </c>
      <c r="I19" s="505">
        <v>1</v>
      </c>
      <c r="J19" s="537">
        <v>0</v>
      </c>
      <c r="K19" s="537">
        <v>0</v>
      </c>
      <c r="L19" s="537">
        <v>0</v>
      </c>
      <c r="M19" s="537">
        <v>36</v>
      </c>
      <c r="N19" s="537">
        <v>39</v>
      </c>
      <c r="O19" s="133">
        <f>(M19/N19)</f>
        <v>0.92307692307692313</v>
      </c>
      <c r="P19" s="537">
        <v>3</v>
      </c>
      <c r="Q19" s="145">
        <f>SUM(P19/H19)*60</f>
        <v>3.005008347245409</v>
      </c>
      <c r="R19" s="687" t="s">
        <v>349</v>
      </c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9"/>
      <c r="AD19" s="621" t="s">
        <v>269</v>
      </c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3"/>
    </row>
    <row r="20" spans="2:45" ht="15.75" thickBot="1">
      <c r="B20" s="157">
        <v>13</v>
      </c>
      <c r="C20" s="89">
        <v>41953</v>
      </c>
      <c r="D20" s="90" t="s">
        <v>236</v>
      </c>
      <c r="E20" s="148" t="s">
        <v>16</v>
      </c>
      <c r="F20" s="537">
        <v>60</v>
      </c>
      <c r="G20" s="537">
        <v>0</v>
      </c>
      <c r="H20" s="537">
        <v>60</v>
      </c>
      <c r="I20" s="537">
        <v>1</v>
      </c>
      <c r="J20" s="537">
        <v>0</v>
      </c>
      <c r="K20" s="537">
        <v>0</v>
      </c>
      <c r="L20" s="537">
        <v>0</v>
      </c>
      <c r="M20" s="537">
        <v>26</v>
      </c>
      <c r="N20" s="537">
        <v>29</v>
      </c>
      <c r="O20" s="133">
        <f>(M20/N20)</f>
        <v>0.89655172413793105</v>
      </c>
      <c r="P20" s="537">
        <v>3</v>
      </c>
      <c r="Q20" s="154">
        <f>SUM(P20/H20)*60</f>
        <v>3</v>
      </c>
      <c r="R20" s="687" t="s">
        <v>349</v>
      </c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9"/>
      <c r="AD20" s="621" t="s">
        <v>269</v>
      </c>
      <c r="AE20" s="622"/>
      <c r="AF20" s="622"/>
      <c r="AG20" s="622"/>
      <c r="AH20" s="622"/>
      <c r="AI20" s="622"/>
      <c r="AJ20" s="622"/>
      <c r="AK20" s="622"/>
      <c r="AL20" s="622"/>
      <c r="AM20" s="622"/>
      <c r="AN20" s="622"/>
      <c r="AO20" s="623"/>
    </row>
    <row r="21" spans="2:45" ht="15.75" thickBot="1">
      <c r="B21" s="157">
        <v>14</v>
      </c>
      <c r="C21" s="89">
        <v>41957</v>
      </c>
      <c r="D21" s="90" t="s">
        <v>248</v>
      </c>
      <c r="E21" s="156" t="s">
        <v>16</v>
      </c>
      <c r="F21" s="505">
        <v>60</v>
      </c>
      <c r="G21" s="505">
        <v>0</v>
      </c>
      <c r="H21" s="505">
        <v>60</v>
      </c>
      <c r="I21" s="537">
        <v>1</v>
      </c>
      <c r="J21" s="537">
        <v>0</v>
      </c>
      <c r="K21" s="537">
        <v>0</v>
      </c>
      <c r="L21" s="537">
        <v>0</v>
      </c>
      <c r="M21" s="537">
        <v>27</v>
      </c>
      <c r="N21" s="537">
        <v>29</v>
      </c>
      <c r="O21" s="505">
        <f>(M21/N21)</f>
        <v>0.93103448275862066</v>
      </c>
      <c r="P21" s="537">
        <v>2</v>
      </c>
      <c r="Q21" s="145">
        <f>SUM(P21/H21)*60</f>
        <v>2</v>
      </c>
      <c r="R21" s="687" t="s">
        <v>349</v>
      </c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9"/>
      <c r="AD21" s="621" t="s">
        <v>269</v>
      </c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3"/>
      <c r="AR21" s="10"/>
      <c r="AS21" s="10"/>
    </row>
    <row r="22" spans="2:45" ht="15.75" thickBot="1">
      <c r="B22" s="157">
        <v>15</v>
      </c>
      <c r="C22" s="89">
        <v>41958</v>
      </c>
      <c r="D22" s="90" t="s">
        <v>248</v>
      </c>
      <c r="E22" s="148" t="s">
        <v>16</v>
      </c>
      <c r="F22" s="621" t="s">
        <v>269</v>
      </c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3"/>
      <c r="R22" s="687" t="s">
        <v>349</v>
      </c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9"/>
      <c r="AD22" s="504">
        <v>67</v>
      </c>
      <c r="AE22" s="505">
        <v>0</v>
      </c>
      <c r="AF22" s="505">
        <v>67</v>
      </c>
      <c r="AG22" s="537">
        <v>1</v>
      </c>
      <c r="AH22" s="537">
        <v>0</v>
      </c>
      <c r="AI22" s="537">
        <v>0</v>
      </c>
      <c r="AJ22" s="537">
        <v>0</v>
      </c>
      <c r="AK22" s="537">
        <v>33</v>
      </c>
      <c r="AL22" s="537">
        <v>35</v>
      </c>
      <c r="AM22" s="133">
        <f>SUM(AK22/AL22)</f>
        <v>0.94285714285714284</v>
      </c>
      <c r="AN22" s="537">
        <v>2</v>
      </c>
      <c r="AO22" s="145">
        <f>SUM(AN22/AF22)*60</f>
        <v>1.791044776119403</v>
      </c>
      <c r="AR22" s="10"/>
    </row>
    <row r="23" spans="2:45" ht="15.75" thickBot="1">
      <c r="B23" s="157">
        <v>16</v>
      </c>
      <c r="C23" s="89">
        <v>41961</v>
      </c>
      <c r="D23" s="90" t="s">
        <v>250</v>
      </c>
      <c r="E23" s="90" t="s">
        <v>16</v>
      </c>
      <c r="F23" s="505">
        <v>60</v>
      </c>
      <c r="G23" s="505">
        <v>0</v>
      </c>
      <c r="H23" s="505">
        <v>60</v>
      </c>
      <c r="I23" s="505">
        <v>1</v>
      </c>
      <c r="J23" s="505">
        <v>0</v>
      </c>
      <c r="K23" s="505">
        <v>0</v>
      </c>
      <c r="L23" s="505">
        <v>0</v>
      </c>
      <c r="M23" s="505">
        <v>28</v>
      </c>
      <c r="N23" s="505">
        <v>28</v>
      </c>
      <c r="O23" s="174">
        <f>(M23/N23)</f>
        <v>1</v>
      </c>
      <c r="P23" s="505">
        <v>0</v>
      </c>
      <c r="Q23" s="175">
        <v>0</v>
      </c>
      <c r="R23" s="687" t="s">
        <v>349</v>
      </c>
      <c r="S23" s="688"/>
      <c r="T23" s="688"/>
      <c r="U23" s="688"/>
      <c r="V23" s="688"/>
      <c r="W23" s="688"/>
      <c r="X23" s="688"/>
      <c r="Y23" s="688"/>
      <c r="Z23" s="688"/>
      <c r="AA23" s="688"/>
      <c r="AB23" s="688"/>
      <c r="AC23" s="689"/>
      <c r="AD23" s="621" t="s">
        <v>269</v>
      </c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3"/>
    </row>
    <row r="24" spans="2:45" ht="15.75" thickBot="1">
      <c r="B24" s="157">
        <v>17</v>
      </c>
      <c r="C24" s="163">
        <v>41964</v>
      </c>
      <c r="D24" s="164" t="s">
        <v>252</v>
      </c>
      <c r="E24" s="165" t="s">
        <v>16</v>
      </c>
      <c r="F24" s="150">
        <v>60</v>
      </c>
      <c r="G24" s="150">
        <v>0</v>
      </c>
      <c r="H24" s="150">
        <v>60</v>
      </c>
      <c r="I24" s="150">
        <v>1</v>
      </c>
      <c r="J24" s="150">
        <v>0</v>
      </c>
      <c r="K24" s="150">
        <v>0</v>
      </c>
      <c r="L24" s="150">
        <v>0</v>
      </c>
      <c r="M24" s="150">
        <v>26</v>
      </c>
      <c r="N24" s="150">
        <v>27</v>
      </c>
      <c r="O24" s="514">
        <f>(M24/N24)</f>
        <v>0.96296296296296291</v>
      </c>
      <c r="P24" s="150">
        <v>1</v>
      </c>
      <c r="Q24" s="169">
        <f>SUM(P24/H24)*60</f>
        <v>1</v>
      </c>
      <c r="R24" s="687" t="s">
        <v>349</v>
      </c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689"/>
      <c r="AD24" s="621" t="s">
        <v>269</v>
      </c>
      <c r="AE24" s="622"/>
      <c r="AF24" s="622"/>
      <c r="AG24" s="622"/>
      <c r="AH24" s="622"/>
      <c r="AI24" s="622"/>
      <c r="AJ24" s="622"/>
      <c r="AK24" s="622"/>
      <c r="AL24" s="622"/>
      <c r="AM24" s="622"/>
      <c r="AN24" s="622"/>
      <c r="AO24" s="623"/>
    </row>
    <row r="25" spans="2:45" ht="15.75" thickBot="1">
      <c r="B25" s="157">
        <v>18</v>
      </c>
      <c r="C25" s="89">
        <v>41965</v>
      </c>
      <c r="D25" s="90" t="s">
        <v>238</v>
      </c>
      <c r="E25" s="156" t="s">
        <v>16</v>
      </c>
      <c r="F25" s="701" t="s">
        <v>269</v>
      </c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3"/>
      <c r="R25" s="687" t="s">
        <v>349</v>
      </c>
      <c r="S25" s="688"/>
      <c r="T25" s="688"/>
      <c r="U25" s="688"/>
      <c r="V25" s="688"/>
      <c r="W25" s="688"/>
      <c r="X25" s="688"/>
      <c r="Y25" s="688"/>
      <c r="Z25" s="688"/>
      <c r="AA25" s="688"/>
      <c r="AB25" s="688"/>
      <c r="AC25" s="689"/>
      <c r="AD25" s="504">
        <v>59</v>
      </c>
      <c r="AE25" s="505">
        <v>41</v>
      </c>
      <c r="AF25" s="505">
        <v>59.68</v>
      </c>
      <c r="AG25" s="537">
        <v>1</v>
      </c>
      <c r="AH25" s="537">
        <v>0</v>
      </c>
      <c r="AI25" s="537">
        <v>0</v>
      </c>
      <c r="AJ25" s="537">
        <v>0</v>
      </c>
      <c r="AK25" s="537">
        <v>27</v>
      </c>
      <c r="AL25" s="537">
        <v>28</v>
      </c>
      <c r="AM25" s="133">
        <f>SUM(AK25/AL25)</f>
        <v>0.9642857142857143</v>
      </c>
      <c r="AN25" s="537">
        <v>1</v>
      </c>
      <c r="AO25" s="145">
        <f>SUM(AN25/AF25)*60</f>
        <v>1.0053619302949062</v>
      </c>
    </row>
    <row r="26" spans="2:45" ht="15.75" thickBot="1">
      <c r="B26" s="157">
        <v>19</v>
      </c>
      <c r="C26" s="89">
        <v>41969</v>
      </c>
      <c r="D26" s="90" t="s">
        <v>254</v>
      </c>
      <c r="E26" s="148" t="s">
        <v>16</v>
      </c>
      <c r="F26" s="537">
        <v>59</v>
      </c>
      <c r="G26" s="537">
        <v>37</v>
      </c>
      <c r="H26" s="537">
        <v>59.62</v>
      </c>
      <c r="I26" s="537">
        <v>1</v>
      </c>
      <c r="J26" s="537">
        <v>0</v>
      </c>
      <c r="K26" s="537">
        <v>0</v>
      </c>
      <c r="L26" s="537">
        <v>0</v>
      </c>
      <c r="M26" s="537">
        <v>21</v>
      </c>
      <c r="N26" s="537">
        <v>23</v>
      </c>
      <c r="O26" s="505">
        <f>(M26/N26)</f>
        <v>0.91304347826086951</v>
      </c>
      <c r="P26" s="537">
        <v>2</v>
      </c>
      <c r="Q26" s="145">
        <v>2.0099999999999998</v>
      </c>
      <c r="R26" s="687" t="s">
        <v>349</v>
      </c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689"/>
      <c r="AD26" s="612" t="s">
        <v>269</v>
      </c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4"/>
    </row>
    <row r="27" spans="2:45" ht="15.75" thickBot="1">
      <c r="B27" s="157">
        <v>20</v>
      </c>
      <c r="C27" s="88">
        <v>41971</v>
      </c>
      <c r="D27" s="105" t="s">
        <v>234</v>
      </c>
      <c r="E27" s="148" t="s">
        <v>58</v>
      </c>
      <c r="F27" s="537">
        <v>58</v>
      </c>
      <c r="G27" s="537">
        <v>41</v>
      </c>
      <c r="H27" s="537">
        <v>58.4</v>
      </c>
      <c r="I27" s="537">
        <v>0</v>
      </c>
      <c r="J27" s="537">
        <v>1</v>
      </c>
      <c r="K27" s="537">
        <v>0</v>
      </c>
      <c r="L27" s="537">
        <v>0</v>
      </c>
      <c r="M27" s="537">
        <v>22</v>
      </c>
      <c r="N27" s="537">
        <v>24</v>
      </c>
      <c r="O27" s="505">
        <v>0.91600000000000004</v>
      </c>
      <c r="P27" s="537">
        <v>2</v>
      </c>
      <c r="Q27" s="145">
        <v>2.0499999999999998</v>
      </c>
      <c r="R27" s="687" t="s">
        <v>349</v>
      </c>
      <c r="S27" s="688"/>
      <c r="T27" s="688"/>
      <c r="U27" s="688"/>
      <c r="V27" s="688"/>
      <c r="W27" s="688"/>
      <c r="X27" s="688"/>
      <c r="Y27" s="688"/>
      <c r="Z27" s="688"/>
      <c r="AA27" s="688"/>
      <c r="AB27" s="688"/>
      <c r="AC27" s="689"/>
      <c r="AD27" s="612" t="s">
        <v>269</v>
      </c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4"/>
    </row>
    <row r="28" spans="2:45" ht="15.75" thickBot="1">
      <c r="B28" s="157">
        <v>21</v>
      </c>
      <c r="C28" s="68">
        <v>41972</v>
      </c>
      <c r="D28" s="70" t="s">
        <v>255</v>
      </c>
      <c r="E28" s="90" t="s">
        <v>58</v>
      </c>
      <c r="F28" s="612" t="s">
        <v>269</v>
      </c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4"/>
      <c r="R28" s="687" t="s">
        <v>349</v>
      </c>
      <c r="S28" s="688"/>
      <c r="T28" s="688"/>
      <c r="U28" s="688"/>
      <c r="V28" s="688"/>
      <c r="W28" s="688"/>
      <c r="X28" s="688"/>
      <c r="Y28" s="688"/>
      <c r="Z28" s="688"/>
      <c r="AA28" s="688"/>
      <c r="AB28" s="688"/>
      <c r="AC28" s="689"/>
      <c r="AD28" s="511">
        <v>60</v>
      </c>
      <c r="AE28" s="511">
        <v>0</v>
      </c>
      <c r="AF28" s="511">
        <v>60</v>
      </c>
      <c r="AG28" s="511">
        <v>0</v>
      </c>
      <c r="AH28" s="511">
        <v>1</v>
      </c>
      <c r="AI28" s="511">
        <v>0</v>
      </c>
      <c r="AJ28" s="511">
        <v>0</v>
      </c>
      <c r="AK28" s="511">
        <v>39</v>
      </c>
      <c r="AL28" s="511">
        <v>45</v>
      </c>
      <c r="AM28" s="151">
        <f>SUM(AK28/AL28)</f>
        <v>0.8666666666666667</v>
      </c>
      <c r="AN28" s="511">
        <v>6</v>
      </c>
      <c r="AO28" s="512">
        <f>SUM(AN28/AF28)*60</f>
        <v>6</v>
      </c>
    </row>
    <row r="29" spans="2:45" ht="15.75" thickBot="1">
      <c r="B29" s="157">
        <v>22</v>
      </c>
      <c r="C29" s="68">
        <v>41975</v>
      </c>
      <c r="D29" s="70" t="s">
        <v>256</v>
      </c>
      <c r="E29" s="90" t="s">
        <v>58</v>
      </c>
      <c r="F29" s="510">
        <v>59</v>
      </c>
      <c r="G29" s="511">
        <v>7</v>
      </c>
      <c r="H29" s="511">
        <v>59.7</v>
      </c>
      <c r="I29" s="511">
        <v>0</v>
      </c>
      <c r="J29" s="511">
        <v>1</v>
      </c>
      <c r="K29" s="511">
        <v>0</v>
      </c>
      <c r="L29" s="511">
        <v>0</v>
      </c>
      <c r="M29" s="511">
        <v>19</v>
      </c>
      <c r="N29" s="511">
        <v>23</v>
      </c>
      <c r="O29" s="511">
        <v>0.82599999999999996</v>
      </c>
      <c r="P29" s="511">
        <v>4</v>
      </c>
      <c r="Q29" s="512">
        <v>4</v>
      </c>
      <c r="R29" s="687" t="s">
        <v>349</v>
      </c>
      <c r="S29" s="688"/>
      <c r="T29" s="688"/>
      <c r="U29" s="688"/>
      <c r="V29" s="688"/>
      <c r="W29" s="688"/>
      <c r="X29" s="688"/>
      <c r="Y29" s="688"/>
      <c r="Z29" s="688"/>
      <c r="AA29" s="688"/>
      <c r="AB29" s="688"/>
      <c r="AC29" s="689"/>
      <c r="AD29" s="612" t="s">
        <v>269</v>
      </c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4"/>
    </row>
    <row r="30" spans="2:45" ht="15.75" thickBot="1">
      <c r="B30" s="157">
        <v>23</v>
      </c>
      <c r="C30" s="68">
        <v>41978</v>
      </c>
      <c r="D30" s="70" t="s">
        <v>258</v>
      </c>
      <c r="E30" s="90" t="s">
        <v>16</v>
      </c>
      <c r="F30" s="511">
        <v>59</v>
      </c>
      <c r="G30" s="511">
        <v>53</v>
      </c>
      <c r="H30" s="511">
        <v>59.88</v>
      </c>
      <c r="I30" s="511">
        <v>1</v>
      </c>
      <c r="J30" s="511">
        <v>0</v>
      </c>
      <c r="K30" s="511">
        <v>0</v>
      </c>
      <c r="L30" s="511">
        <v>0</v>
      </c>
      <c r="M30" s="511">
        <v>37</v>
      </c>
      <c r="N30" s="511">
        <v>39</v>
      </c>
      <c r="O30" s="511">
        <f>(M30/N30)</f>
        <v>0.94871794871794868</v>
      </c>
      <c r="P30" s="511">
        <v>2</v>
      </c>
      <c r="Q30" s="113">
        <f>SUM(P30/H30)*60</f>
        <v>2.0040080160320639</v>
      </c>
      <c r="R30" s="687" t="s">
        <v>349</v>
      </c>
      <c r="S30" s="688"/>
      <c r="T30" s="688"/>
      <c r="U30" s="688"/>
      <c r="V30" s="688"/>
      <c r="W30" s="688"/>
      <c r="X30" s="688"/>
      <c r="Y30" s="688"/>
      <c r="Z30" s="688"/>
      <c r="AA30" s="688"/>
      <c r="AB30" s="688"/>
      <c r="AC30" s="689"/>
      <c r="AD30" s="624" t="s">
        <v>269</v>
      </c>
      <c r="AE30" s="625"/>
      <c r="AF30" s="613"/>
      <c r="AG30" s="613"/>
      <c r="AH30" s="613"/>
      <c r="AI30" s="613"/>
      <c r="AJ30" s="613"/>
      <c r="AK30" s="613"/>
      <c r="AL30" s="613"/>
      <c r="AM30" s="613"/>
      <c r="AN30" s="613"/>
      <c r="AO30" s="614"/>
    </row>
    <row r="31" spans="2:45" ht="15.75" thickBot="1">
      <c r="B31" s="157">
        <v>24</v>
      </c>
      <c r="C31" s="68">
        <v>41979</v>
      </c>
      <c r="D31" s="70" t="s">
        <v>259</v>
      </c>
      <c r="E31" s="184" t="s">
        <v>58</v>
      </c>
      <c r="F31" s="612" t="s">
        <v>269</v>
      </c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4"/>
      <c r="R31" s="687" t="s">
        <v>349</v>
      </c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9"/>
      <c r="AD31" s="226">
        <v>57</v>
      </c>
      <c r="AE31" s="227">
        <v>3</v>
      </c>
      <c r="AF31" s="228">
        <v>57.05</v>
      </c>
      <c r="AG31" s="229">
        <v>0</v>
      </c>
      <c r="AH31" s="229">
        <v>1</v>
      </c>
      <c r="AI31" s="229">
        <v>0</v>
      </c>
      <c r="AJ31" s="229">
        <v>0</v>
      </c>
      <c r="AK31" s="229">
        <v>25</v>
      </c>
      <c r="AL31" s="229">
        <v>30</v>
      </c>
      <c r="AM31" s="228">
        <f>SUM(AK31/AL31)</f>
        <v>0.83333333333333337</v>
      </c>
      <c r="AN31" s="229">
        <v>5</v>
      </c>
      <c r="AO31" s="145">
        <f>SUM(AN31/AF31)*60</f>
        <v>5.2585451358457496</v>
      </c>
    </row>
    <row r="32" spans="2:45" ht="15.75" thickBot="1">
      <c r="B32" s="157">
        <v>25</v>
      </c>
      <c r="C32" s="68">
        <v>41980</v>
      </c>
      <c r="D32" s="70" t="s">
        <v>260</v>
      </c>
      <c r="E32" s="90" t="s">
        <v>16</v>
      </c>
      <c r="F32" s="511">
        <v>59</v>
      </c>
      <c r="G32" s="511">
        <v>27</v>
      </c>
      <c r="H32" s="511">
        <v>59.8</v>
      </c>
      <c r="I32" s="511">
        <v>1</v>
      </c>
      <c r="J32" s="511">
        <v>0</v>
      </c>
      <c r="K32" s="511">
        <v>0</v>
      </c>
      <c r="L32" s="511">
        <v>0</v>
      </c>
      <c r="M32" s="511">
        <v>28</v>
      </c>
      <c r="N32" s="511">
        <v>28</v>
      </c>
      <c r="O32" s="151">
        <v>1</v>
      </c>
      <c r="P32" s="511">
        <v>0</v>
      </c>
      <c r="Q32" s="113">
        <v>0</v>
      </c>
      <c r="R32" s="687" t="s">
        <v>349</v>
      </c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689"/>
      <c r="AD32" s="612" t="s">
        <v>269</v>
      </c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4"/>
    </row>
    <row r="33" spans="2:42" ht="15.75" thickBot="1">
      <c r="B33" s="157">
        <v>26</v>
      </c>
      <c r="C33" s="68">
        <v>41983</v>
      </c>
      <c r="D33" s="70" t="s">
        <v>256</v>
      </c>
      <c r="E33" s="90" t="s">
        <v>16</v>
      </c>
      <c r="F33" s="510">
        <v>62</v>
      </c>
      <c r="G33" s="511">
        <v>16</v>
      </c>
      <c r="H33" s="511">
        <v>62</v>
      </c>
      <c r="I33" s="511">
        <v>1</v>
      </c>
      <c r="J33" s="511">
        <v>0</v>
      </c>
      <c r="K33" s="511">
        <v>0</v>
      </c>
      <c r="L33" s="511">
        <v>0</v>
      </c>
      <c r="M33" s="511">
        <v>31</v>
      </c>
      <c r="N33" s="511">
        <v>33</v>
      </c>
      <c r="O33" s="511">
        <v>0.93899999999999995</v>
      </c>
      <c r="P33" s="511">
        <v>2</v>
      </c>
      <c r="Q33" s="113">
        <f>SUM(P33/H33)*60</f>
        <v>1.935483870967742</v>
      </c>
      <c r="R33" s="687" t="s">
        <v>349</v>
      </c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89"/>
      <c r="AD33" s="612" t="s">
        <v>269</v>
      </c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4"/>
    </row>
    <row r="34" spans="2:42" ht="15.75" thickBot="1">
      <c r="B34" s="157">
        <v>27</v>
      </c>
      <c r="C34" s="68">
        <v>41985</v>
      </c>
      <c r="D34" s="70" t="s">
        <v>261</v>
      </c>
      <c r="E34" s="156" t="s">
        <v>16</v>
      </c>
      <c r="F34" s="194">
        <v>60</v>
      </c>
      <c r="G34" s="152">
        <v>0</v>
      </c>
      <c r="H34" s="152">
        <v>60</v>
      </c>
      <c r="I34" s="152">
        <v>1</v>
      </c>
      <c r="J34" s="152">
        <v>0</v>
      </c>
      <c r="K34" s="152">
        <v>0</v>
      </c>
      <c r="L34" s="511">
        <v>0</v>
      </c>
      <c r="M34" s="152">
        <v>24</v>
      </c>
      <c r="N34" s="152">
        <v>25</v>
      </c>
      <c r="O34" s="151">
        <f>(M34/N34)</f>
        <v>0.96</v>
      </c>
      <c r="P34" s="511">
        <v>1</v>
      </c>
      <c r="Q34" s="512">
        <f>SUM(P34/H34)*60</f>
        <v>1</v>
      </c>
      <c r="R34" s="687" t="s">
        <v>349</v>
      </c>
      <c r="S34" s="688"/>
      <c r="T34" s="688"/>
      <c r="U34" s="688"/>
      <c r="V34" s="688"/>
      <c r="W34" s="688"/>
      <c r="X34" s="688"/>
      <c r="Y34" s="688"/>
      <c r="Z34" s="688"/>
      <c r="AA34" s="688"/>
      <c r="AB34" s="688"/>
      <c r="AC34" s="689"/>
      <c r="AD34" s="612" t="s">
        <v>269</v>
      </c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4"/>
    </row>
    <row r="35" spans="2:42" ht="15.75" thickBot="1">
      <c r="B35" s="157">
        <v>28</v>
      </c>
      <c r="C35" s="68">
        <v>41987</v>
      </c>
      <c r="D35" s="70" t="s">
        <v>262</v>
      </c>
      <c r="E35" s="90" t="s">
        <v>16</v>
      </c>
      <c r="F35" s="613" t="s">
        <v>269</v>
      </c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4"/>
      <c r="R35" s="687" t="s">
        <v>349</v>
      </c>
      <c r="S35" s="688"/>
      <c r="T35" s="688"/>
      <c r="U35" s="688"/>
      <c r="V35" s="688"/>
      <c r="W35" s="688"/>
      <c r="X35" s="688"/>
      <c r="Y35" s="688"/>
      <c r="Z35" s="688"/>
      <c r="AA35" s="688"/>
      <c r="AB35" s="688"/>
      <c r="AC35" s="689"/>
      <c r="AD35" s="510">
        <v>60</v>
      </c>
      <c r="AE35" s="511">
        <v>0</v>
      </c>
      <c r="AF35" s="511">
        <v>60</v>
      </c>
      <c r="AG35" s="511">
        <v>1</v>
      </c>
      <c r="AH35" s="511">
        <v>0</v>
      </c>
      <c r="AI35" s="511">
        <v>0</v>
      </c>
      <c r="AJ35" s="511">
        <v>0</v>
      </c>
      <c r="AK35" s="511">
        <v>26</v>
      </c>
      <c r="AL35" s="511">
        <v>27</v>
      </c>
      <c r="AM35" s="230">
        <v>0.96199999999999997</v>
      </c>
      <c r="AN35" s="511">
        <v>1</v>
      </c>
      <c r="AO35" s="511">
        <v>1</v>
      </c>
      <c r="AP35" s="10"/>
    </row>
    <row r="36" spans="2:42" ht="15.75" thickBot="1">
      <c r="B36" s="157">
        <v>29</v>
      </c>
      <c r="C36" s="68">
        <v>41990</v>
      </c>
      <c r="D36" s="70" t="s">
        <v>263</v>
      </c>
      <c r="E36" s="90" t="s">
        <v>16</v>
      </c>
      <c r="F36" s="520">
        <v>60</v>
      </c>
      <c r="G36" s="520">
        <v>0</v>
      </c>
      <c r="H36" s="520">
        <v>60</v>
      </c>
      <c r="I36" s="520">
        <v>1</v>
      </c>
      <c r="J36" s="520">
        <v>0</v>
      </c>
      <c r="K36" s="520">
        <v>0</v>
      </c>
      <c r="L36" s="520">
        <v>0</v>
      </c>
      <c r="M36" s="520">
        <v>30</v>
      </c>
      <c r="N36" s="520">
        <v>31</v>
      </c>
      <c r="O36" s="195">
        <f>(M36/N36)</f>
        <v>0.967741935483871</v>
      </c>
      <c r="P36" s="520">
        <v>1</v>
      </c>
      <c r="Q36" s="113">
        <v>1</v>
      </c>
      <c r="R36" s="687" t="s">
        <v>349</v>
      </c>
      <c r="S36" s="688"/>
      <c r="T36" s="688"/>
      <c r="U36" s="688"/>
      <c r="V36" s="688"/>
      <c r="W36" s="688"/>
      <c r="X36" s="688"/>
      <c r="Y36" s="688"/>
      <c r="Z36" s="688"/>
      <c r="AA36" s="688"/>
      <c r="AB36" s="688"/>
      <c r="AC36" s="689"/>
      <c r="AD36" s="624" t="s">
        <v>269</v>
      </c>
      <c r="AE36" s="625"/>
      <c r="AF36" s="625"/>
      <c r="AG36" s="625"/>
      <c r="AH36" s="625"/>
      <c r="AI36" s="625"/>
      <c r="AJ36" s="625"/>
      <c r="AK36" s="625"/>
      <c r="AL36" s="625"/>
      <c r="AM36" s="625"/>
      <c r="AN36" s="625"/>
      <c r="AO36" s="626"/>
    </row>
    <row r="37" spans="2:42" ht="15.75" thickBot="1">
      <c r="B37" s="157">
        <v>30</v>
      </c>
      <c r="C37" s="68">
        <v>41992</v>
      </c>
      <c r="D37" s="70" t="s">
        <v>236</v>
      </c>
      <c r="E37" s="184" t="s">
        <v>83</v>
      </c>
      <c r="F37" s="613" t="s">
        <v>269</v>
      </c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87" t="s">
        <v>349</v>
      </c>
      <c r="S37" s="688"/>
      <c r="T37" s="688"/>
      <c r="U37" s="688"/>
      <c r="V37" s="688"/>
      <c r="W37" s="688"/>
      <c r="X37" s="688"/>
      <c r="Y37" s="688"/>
      <c r="Z37" s="688"/>
      <c r="AA37" s="688"/>
      <c r="AB37" s="688"/>
      <c r="AC37" s="689"/>
      <c r="AD37" s="231">
        <v>67</v>
      </c>
      <c r="AE37" s="232">
        <v>0</v>
      </c>
      <c r="AF37" s="232">
        <v>67</v>
      </c>
      <c r="AG37" s="213">
        <v>0</v>
      </c>
      <c r="AH37" s="213">
        <v>0</v>
      </c>
      <c r="AI37" s="213">
        <v>0</v>
      </c>
      <c r="AJ37" s="213">
        <v>1</v>
      </c>
      <c r="AK37" s="213">
        <v>47</v>
      </c>
      <c r="AL37" s="213">
        <v>49</v>
      </c>
      <c r="AM37" s="232">
        <f>SUM(AK37/AL37)</f>
        <v>0.95918367346938771</v>
      </c>
      <c r="AN37" s="213">
        <v>2</v>
      </c>
      <c r="AO37" s="233">
        <f>SUM(AN37/AF37)*60</f>
        <v>1.791044776119403</v>
      </c>
    </row>
    <row r="38" spans="2:42" ht="15.75" thickBot="1">
      <c r="B38" s="157">
        <v>31</v>
      </c>
      <c r="C38" s="68">
        <v>41993</v>
      </c>
      <c r="D38" s="70" t="s">
        <v>242</v>
      </c>
      <c r="E38" s="165" t="s">
        <v>58</v>
      </c>
      <c r="F38" s="201">
        <v>59</v>
      </c>
      <c r="G38" s="201">
        <v>42</v>
      </c>
      <c r="H38" s="201">
        <v>59.7</v>
      </c>
      <c r="I38" s="201">
        <v>0</v>
      </c>
      <c r="J38" s="201">
        <v>1</v>
      </c>
      <c r="K38" s="201">
        <v>0</v>
      </c>
      <c r="L38" s="201">
        <v>0</v>
      </c>
      <c r="M38" s="201">
        <v>21</v>
      </c>
      <c r="N38" s="201">
        <v>24</v>
      </c>
      <c r="O38" s="520">
        <f>(M38/N38)</f>
        <v>0.875</v>
      </c>
      <c r="P38" s="201">
        <v>3</v>
      </c>
      <c r="Q38" s="113">
        <f>SUM(P38/H38)*60</f>
        <v>3.0150753768844218</v>
      </c>
      <c r="R38" s="687" t="s">
        <v>349</v>
      </c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9"/>
      <c r="AD38" s="634" t="s">
        <v>269</v>
      </c>
      <c r="AE38" s="634"/>
      <c r="AF38" s="634"/>
      <c r="AG38" s="634"/>
      <c r="AH38" s="634"/>
      <c r="AI38" s="634"/>
      <c r="AJ38" s="634"/>
      <c r="AK38" s="634"/>
      <c r="AL38" s="634"/>
      <c r="AM38" s="634"/>
      <c r="AN38" s="634"/>
      <c r="AO38" s="635"/>
    </row>
    <row r="39" spans="2:42" ht="15.75" thickBot="1">
      <c r="B39" s="157">
        <v>32</v>
      </c>
      <c r="C39" s="68">
        <v>41999</v>
      </c>
      <c r="D39" s="70" t="s">
        <v>234</v>
      </c>
      <c r="E39" s="434" t="s">
        <v>58</v>
      </c>
      <c r="F39" s="511">
        <v>58</v>
      </c>
      <c r="G39" s="511">
        <v>44</v>
      </c>
      <c r="H39" s="511">
        <v>58.73</v>
      </c>
      <c r="I39" s="511">
        <v>0</v>
      </c>
      <c r="J39" s="511">
        <v>1</v>
      </c>
      <c r="K39" s="511">
        <v>0</v>
      </c>
      <c r="L39" s="511">
        <v>0</v>
      </c>
      <c r="M39" s="511">
        <v>32</v>
      </c>
      <c r="N39" s="511">
        <v>34</v>
      </c>
      <c r="O39" s="151">
        <f>(M39/N39)</f>
        <v>0.94117647058823528</v>
      </c>
      <c r="P39" s="511">
        <v>2</v>
      </c>
      <c r="Q39" s="113">
        <f>SUM(P39/H39)*60</f>
        <v>2.0432487655372045</v>
      </c>
      <c r="R39" s="687" t="s">
        <v>349</v>
      </c>
      <c r="S39" s="688"/>
      <c r="T39" s="688"/>
      <c r="U39" s="688"/>
      <c r="V39" s="688"/>
      <c r="W39" s="688"/>
      <c r="X39" s="688"/>
      <c r="Y39" s="688"/>
      <c r="Z39" s="688"/>
      <c r="AA39" s="688"/>
      <c r="AB39" s="688"/>
      <c r="AC39" s="689"/>
      <c r="AD39" s="612" t="s">
        <v>269</v>
      </c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4"/>
    </row>
    <row r="40" spans="2:42" ht="15.75" thickBot="1">
      <c r="B40" s="157">
        <v>33</v>
      </c>
      <c r="C40" s="68">
        <v>42000</v>
      </c>
      <c r="D40" s="70" t="s">
        <v>245</v>
      </c>
      <c r="E40" s="156" t="s">
        <v>16</v>
      </c>
      <c r="F40" s="511">
        <v>60</v>
      </c>
      <c r="G40" s="511">
        <v>0</v>
      </c>
      <c r="H40" s="511">
        <v>60</v>
      </c>
      <c r="I40" s="152">
        <v>1</v>
      </c>
      <c r="J40" s="152">
        <v>0</v>
      </c>
      <c r="K40" s="152">
        <v>0</v>
      </c>
      <c r="L40" s="152">
        <v>0</v>
      </c>
      <c r="M40" s="152">
        <v>23</v>
      </c>
      <c r="N40" s="152">
        <v>23</v>
      </c>
      <c r="O40" s="202">
        <v>1</v>
      </c>
      <c r="P40" s="152">
        <v>0</v>
      </c>
      <c r="Q40" s="203">
        <v>0</v>
      </c>
      <c r="R40" s="687" t="s">
        <v>349</v>
      </c>
      <c r="S40" s="688"/>
      <c r="T40" s="688"/>
      <c r="U40" s="688"/>
      <c r="V40" s="688"/>
      <c r="W40" s="688"/>
      <c r="X40" s="688"/>
      <c r="Y40" s="688"/>
      <c r="Z40" s="688"/>
      <c r="AA40" s="688"/>
      <c r="AB40" s="688"/>
      <c r="AC40" s="689"/>
      <c r="AD40" s="612" t="s">
        <v>269</v>
      </c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4"/>
    </row>
    <row r="41" spans="2:42" ht="15.75" thickBot="1">
      <c r="B41" s="157">
        <v>34</v>
      </c>
      <c r="C41" s="68">
        <v>42001</v>
      </c>
      <c r="D41" s="70" t="s">
        <v>267</v>
      </c>
      <c r="E41" s="206" t="s">
        <v>58</v>
      </c>
      <c r="F41" s="621" t="s">
        <v>269</v>
      </c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3"/>
      <c r="R41" s="687" t="s">
        <v>349</v>
      </c>
      <c r="S41" s="688"/>
      <c r="T41" s="688"/>
      <c r="U41" s="688"/>
      <c r="V41" s="688"/>
      <c r="W41" s="688"/>
      <c r="X41" s="688"/>
      <c r="Y41" s="688"/>
      <c r="Z41" s="688"/>
      <c r="AA41" s="688"/>
      <c r="AB41" s="688"/>
      <c r="AC41" s="689"/>
      <c r="AD41" s="207">
        <v>58</v>
      </c>
      <c r="AE41" s="208">
        <v>40</v>
      </c>
      <c r="AF41" s="209" t="s">
        <v>352</v>
      </c>
      <c r="AG41" s="208">
        <v>1</v>
      </c>
      <c r="AH41" s="208">
        <v>0</v>
      </c>
      <c r="AI41" s="208">
        <v>0</v>
      </c>
      <c r="AJ41" s="208">
        <v>0</v>
      </c>
      <c r="AK41" s="208">
        <v>18</v>
      </c>
      <c r="AL41" s="208">
        <v>19</v>
      </c>
      <c r="AM41" s="208">
        <f>SUM(AK41/AL41)</f>
        <v>0.94736842105263153</v>
      </c>
      <c r="AN41" s="208">
        <v>1</v>
      </c>
      <c r="AO41" s="210" t="s">
        <v>353</v>
      </c>
    </row>
    <row r="42" spans="2:42" ht="15.75" thickBot="1">
      <c r="B42" s="157">
        <v>35</v>
      </c>
      <c r="C42" s="68">
        <v>42004</v>
      </c>
      <c r="D42" s="70" t="s">
        <v>254</v>
      </c>
      <c r="E42" s="217" t="s">
        <v>25</v>
      </c>
      <c r="F42" s="218">
        <v>61</v>
      </c>
      <c r="G42" s="218">
        <v>29</v>
      </c>
      <c r="H42" s="218">
        <v>61.48</v>
      </c>
      <c r="I42" s="218">
        <v>1</v>
      </c>
      <c r="J42" s="218">
        <v>0</v>
      </c>
      <c r="K42" s="218">
        <v>0</v>
      </c>
      <c r="L42" s="218">
        <v>0</v>
      </c>
      <c r="M42" s="218">
        <v>22</v>
      </c>
      <c r="N42" s="218">
        <v>24</v>
      </c>
      <c r="O42" s="219">
        <f>(M42/N42)</f>
        <v>0.91666666666666663</v>
      </c>
      <c r="P42" s="218">
        <v>2</v>
      </c>
      <c r="Q42" s="220">
        <f>SUM(P42/H42)*60</f>
        <v>1.9518542615484713</v>
      </c>
      <c r="R42" s="687" t="s">
        <v>349</v>
      </c>
      <c r="S42" s="688"/>
      <c r="T42" s="688"/>
      <c r="U42" s="688"/>
      <c r="V42" s="688"/>
      <c r="W42" s="688"/>
      <c r="X42" s="688"/>
      <c r="Y42" s="688"/>
      <c r="Z42" s="688"/>
      <c r="AA42" s="688"/>
      <c r="AB42" s="688"/>
      <c r="AC42" s="689"/>
      <c r="AD42" s="612" t="s">
        <v>269</v>
      </c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4"/>
    </row>
    <row r="43" spans="2:42" ht="15.75" thickBot="1">
      <c r="B43" s="157">
        <v>36</v>
      </c>
      <c r="C43" s="68">
        <v>41641</v>
      </c>
      <c r="D43" s="81" t="s">
        <v>242</v>
      </c>
      <c r="E43" s="221" t="s">
        <v>58</v>
      </c>
      <c r="F43" s="222">
        <v>58</v>
      </c>
      <c r="G43" s="222">
        <v>59</v>
      </c>
      <c r="H43" s="222">
        <v>58.59</v>
      </c>
      <c r="I43" s="222">
        <v>0</v>
      </c>
      <c r="J43" s="222">
        <v>1</v>
      </c>
      <c r="K43" s="222">
        <v>0</v>
      </c>
      <c r="L43" s="222">
        <v>0</v>
      </c>
      <c r="M43" s="222">
        <v>13</v>
      </c>
      <c r="N43" s="222">
        <v>15</v>
      </c>
      <c r="O43" s="223">
        <f>(M43/N43)</f>
        <v>0.8666666666666667</v>
      </c>
      <c r="P43" s="222">
        <v>2</v>
      </c>
      <c r="Q43" s="224">
        <f>SUM(P43/H43)*60</f>
        <v>2.0481310803891448</v>
      </c>
      <c r="R43" s="687" t="s">
        <v>349</v>
      </c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9"/>
      <c r="AD43" s="625" t="s">
        <v>269</v>
      </c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6"/>
    </row>
    <row r="44" spans="2:42" ht="15.75" thickBot="1">
      <c r="B44" s="157">
        <v>37</v>
      </c>
      <c r="C44" s="68">
        <v>41642</v>
      </c>
      <c r="D44" s="70" t="s">
        <v>238</v>
      </c>
      <c r="E44" s="225" t="s">
        <v>16</v>
      </c>
      <c r="F44" s="711" t="s">
        <v>269</v>
      </c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2"/>
      <c r="R44" s="687" t="s">
        <v>349</v>
      </c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9"/>
      <c r="AD44" s="261">
        <v>60</v>
      </c>
      <c r="AE44" s="262">
        <v>0</v>
      </c>
      <c r="AF44" s="262">
        <v>60</v>
      </c>
      <c r="AG44" s="263">
        <v>1</v>
      </c>
      <c r="AH44" s="263">
        <v>0</v>
      </c>
      <c r="AI44" s="263">
        <v>0</v>
      </c>
      <c r="AJ44" s="263">
        <v>0</v>
      </c>
      <c r="AK44" s="263">
        <v>21</v>
      </c>
      <c r="AL44" s="263">
        <v>21</v>
      </c>
      <c r="AM44" s="264">
        <v>1</v>
      </c>
      <c r="AN44" s="263">
        <v>0</v>
      </c>
      <c r="AO44" s="265">
        <v>0</v>
      </c>
    </row>
    <row r="45" spans="2:42" ht="15.75" thickBot="1">
      <c r="B45" s="519">
        <v>38</v>
      </c>
      <c r="C45" s="69">
        <v>41645</v>
      </c>
      <c r="D45" s="71" t="s">
        <v>240</v>
      </c>
      <c r="E45" s="514" t="s">
        <v>315</v>
      </c>
      <c r="F45" s="514">
        <v>60</v>
      </c>
      <c r="G45" s="514">
        <v>0</v>
      </c>
      <c r="H45" s="514">
        <v>60</v>
      </c>
      <c r="I45" s="514">
        <v>1</v>
      </c>
      <c r="J45" s="514">
        <v>0</v>
      </c>
      <c r="K45" s="514">
        <v>0</v>
      </c>
      <c r="L45" s="514">
        <v>0</v>
      </c>
      <c r="M45" s="514">
        <v>36</v>
      </c>
      <c r="N45" s="514">
        <v>38</v>
      </c>
      <c r="O45" s="223">
        <f>(M45/N45)</f>
        <v>0.94736842105263153</v>
      </c>
      <c r="P45" s="514">
        <v>2</v>
      </c>
      <c r="Q45" s="224">
        <f>SUM(P45/H45)*60</f>
        <v>2</v>
      </c>
      <c r="R45" s="687" t="s">
        <v>349</v>
      </c>
      <c r="S45" s="688"/>
      <c r="T45" s="688"/>
      <c r="U45" s="688"/>
      <c r="V45" s="688"/>
      <c r="W45" s="688"/>
      <c r="X45" s="688"/>
      <c r="Y45" s="688"/>
      <c r="Z45" s="688"/>
      <c r="AA45" s="688"/>
      <c r="AB45" s="688"/>
      <c r="AC45" s="689"/>
      <c r="AD45" s="612" t="s">
        <v>269</v>
      </c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4"/>
    </row>
    <row r="46" spans="2:42">
      <c r="B46" s="340"/>
      <c r="C46" s="61"/>
      <c r="D46" s="340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257"/>
      <c r="P46" s="568"/>
      <c r="Q46" s="258"/>
      <c r="R46" s="259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6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146"/>
    </row>
    <row r="47" spans="2:42">
      <c r="B47" s="340"/>
      <c r="C47" s="61"/>
      <c r="D47" s="340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257"/>
      <c r="P47" s="568"/>
      <c r="Q47" s="258"/>
      <c r="R47" s="259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6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146"/>
    </row>
    <row r="48" spans="2:42">
      <c r="B48" s="501"/>
      <c r="F48" s="691">
        <v>31</v>
      </c>
      <c r="G48" s="692"/>
      <c r="H48" s="692"/>
      <c r="I48" s="692"/>
      <c r="J48" s="692"/>
      <c r="K48" s="692"/>
      <c r="L48" s="692"/>
      <c r="M48" s="692"/>
      <c r="N48" s="692"/>
      <c r="O48" s="692"/>
      <c r="P48" s="692"/>
      <c r="Q48" s="693"/>
      <c r="R48" s="691">
        <v>35</v>
      </c>
      <c r="S48" s="692"/>
      <c r="T48" s="692"/>
      <c r="U48" s="692"/>
      <c r="V48" s="692"/>
      <c r="W48" s="692"/>
      <c r="X48" s="692"/>
      <c r="Y48" s="692"/>
      <c r="Z48" s="692"/>
      <c r="AA48" s="692"/>
      <c r="AB48" s="692"/>
      <c r="AC48" s="693"/>
      <c r="AD48" s="691">
        <v>39</v>
      </c>
      <c r="AE48" s="692"/>
      <c r="AF48" s="692"/>
      <c r="AG48" s="692"/>
      <c r="AH48" s="692"/>
      <c r="AI48" s="692"/>
      <c r="AJ48" s="692"/>
      <c r="AK48" s="692"/>
      <c r="AL48" s="692"/>
      <c r="AM48" s="692"/>
      <c r="AN48" s="692"/>
      <c r="AO48" s="693"/>
    </row>
    <row r="49" spans="2:41" ht="15.75" thickBot="1">
      <c r="B49" s="501"/>
      <c r="F49" s="698" t="s">
        <v>337</v>
      </c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700"/>
      <c r="R49" s="698" t="s">
        <v>338</v>
      </c>
      <c r="S49" s="699"/>
      <c r="T49" s="699"/>
      <c r="U49" s="699"/>
      <c r="V49" s="699"/>
      <c r="W49" s="699"/>
      <c r="X49" s="699"/>
      <c r="Y49" s="699"/>
      <c r="Z49" s="699"/>
      <c r="AA49" s="699"/>
      <c r="AB49" s="699"/>
      <c r="AC49" s="700"/>
      <c r="AD49" s="698" t="s">
        <v>339</v>
      </c>
      <c r="AE49" s="699"/>
      <c r="AF49" s="699"/>
      <c r="AG49" s="699"/>
      <c r="AH49" s="699"/>
      <c r="AI49" s="699"/>
      <c r="AJ49" s="699"/>
      <c r="AK49" s="699"/>
      <c r="AL49" s="699"/>
      <c r="AM49" s="699"/>
      <c r="AN49" s="699"/>
      <c r="AO49" s="700"/>
    </row>
    <row r="50" spans="2:41" ht="15.75" thickBot="1">
      <c r="B50" s="551"/>
      <c r="C50" s="23"/>
      <c r="D50" s="23"/>
      <c r="E50" s="24"/>
      <c r="F50" s="77" t="s">
        <v>340</v>
      </c>
      <c r="G50" s="72" t="s">
        <v>341</v>
      </c>
      <c r="H50" s="73" t="s">
        <v>342</v>
      </c>
      <c r="I50" s="74" t="s">
        <v>16</v>
      </c>
      <c r="J50" s="72" t="s">
        <v>58</v>
      </c>
      <c r="K50" s="75" t="s">
        <v>82</v>
      </c>
      <c r="L50" s="72" t="s">
        <v>83</v>
      </c>
      <c r="M50" s="75" t="s">
        <v>343</v>
      </c>
      <c r="N50" s="72" t="s">
        <v>240</v>
      </c>
      <c r="O50" s="76" t="s">
        <v>344</v>
      </c>
      <c r="P50" s="72" t="s">
        <v>345</v>
      </c>
      <c r="Q50" s="73" t="s">
        <v>346</v>
      </c>
      <c r="R50" s="77" t="s">
        <v>340</v>
      </c>
      <c r="S50" s="72" t="s">
        <v>341</v>
      </c>
      <c r="T50" s="73" t="s">
        <v>342</v>
      </c>
      <c r="U50" s="74" t="s">
        <v>16</v>
      </c>
      <c r="V50" s="72" t="s">
        <v>58</v>
      </c>
      <c r="W50" s="78" t="s">
        <v>82</v>
      </c>
      <c r="X50" s="77" t="s">
        <v>83</v>
      </c>
      <c r="Y50" s="75" t="s">
        <v>343</v>
      </c>
      <c r="Z50" s="72" t="s">
        <v>240</v>
      </c>
      <c r="AA50" s="76" t="s">
        <v>344</v>
      </c>
      <c r="AB50" s="72" t="s">
        <v>345</v>
      </c>
      <c r="AC50" s="79" t="s">
        <v>346</v>
      </c>
      <c r="AD50" s="77" t="s">
        <v>340</v>
      </c>
      <c r="AE50" s="72" t="s">
        <v>341</v>
      </c>
      <c r="AF50" s="73" t="s">
        <v>342</v>
      </c>
      <c r="AG50" s="74" t="s">
        <v>16</v>
      </c>
      <c r="AH50" s="72" t="s">
        <v>58</v>
      </c>
      <c r="AI50" s="78" t="s">
        <v>82</v>
      </c>
      <c r="AJ50" s="77" t="s">
        <v>83</v>
      </c>
      <c r="AK50" s="75" t="s">
        <v>343</v>
      </c>
      <c r="AL50" s="72" t="s">
        <v>240</v>
      </c>
      <c r="AM50" s="76" t="s">
        <v>344</v>
      </c>
      <c r="AN50" s="72" t="s">
        <v>345</v>
      </c>
      <c r="AO50" s="79" t="s">
        <v>346</v>
      </c>
    </row>
    <row r="51" spans="2:41" ht="15.75" thickBot="1">
      <c r="B51" s="504">
        <v>39</v>
      </c>
      <c r="C51" s="88">
        <v>41648</v>
      </c>
      <c r="D51" s="266" t="s">
        <v>279</v>
      </c>
      <c r="E51" s="512" t="s">
        <v>82</v>
      </c>
      <c r="F51" s="612" t="s">
        <v>225</v>
      </c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4"/>
      <c r="R51" s="612" t="s">
        <v>269</v>
      </c>
      <c r="S51" s="613"/>
      <c r="T51" s="613"/>
      <c r="U51" s="613"/>
      <c r="V51" s="613"/>
      <c r="W51" s="613"/>
      <c r="X51" s="613"/>
      <c r="Y51" s="613"/>
      <c r="Z51" s="613"/>
      <c r="AA51" s="613"/>
      <c r="AB51" s="613"/>
      <c r="AC51" s="614"/>
      <c r="AD51" s="505">
        <v>60</v>
      </c>
      <c r="AE51" s="505">
        <v>53</v>
      </c>
      <c r="AF51" s="505">
        <v>60.53</v>
      </c>
      <c r="AG51" s="537">
        <v>0</v>
      </c>
      <c r="AH51" s="537">
        <v>0</v>
      </c>
      <c r="AI51" s="537">
        <v>1</v>
      </c>
      <c r="AJ51" s="537">
        <v>0</v>
      </c>
      <c r="AK51" s="537">
        <v>32</v>
      </c>
      <c r="AL51" s="537">
        <v>37</v>
      </c>
      <c r="AM51" s="303">
        <f>SUM(AK51/AL51)</f>
        <v>0.86486486486486491</v>
      </c>
      <c r="AN51" s="537">
        <v>5</v>
      </c>
      <c r="AO51" s="243">
        <f>SUM(AN51/AF51)*60</f>
        <v>4.9562200561704932</v>
      </c>
    </row>
    <row r="52" spans="2:41" ht="15.75" thickBot="1">
      <c r="B52" s="504">
        <v>40</v>
      </c>
      <c r="C52" s="68">
        <v>41649</v>
      </c>
      <c r="D52" s="267" t="s">
        <v>234</v>
      </c>
      <c r="E52" s="90" t="s">
        <v>243</v>
      </c>
      <c r="F52" s="612" t="s">
        <v>225</v>
      </c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4"/>
      <c r="R52" s="624" t="s">
        <v>269</v>
      </c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6"/>
      <c r="AD52" s="526">
        <v>60</v>
      </c>
      <c r="AE52" s="526">
        <v>0</v>
      </c>
      <c r="AF52" s="526">
        <v>60.53</v>
      </c>
      <c r="AG52" s="436">
        <v>0</v>
      </c>
      <c r="AH52" s="436">
        <v>1</v>
      </c>
      <c r="AI52" s="436">
        <v>0</v>
      </c>
      <c r="AJ52" s="436">
        <v>0</v>
      </c>
      <c r="AK52" s="436">
        <v>25</v>
      </c>
      <c r="AL52" s="436">
        <v>29</v>
      </c>
      <c r="AM52" s="302">
        <f>SUM(AK52/AL52)</f>
        <v>0.86206896551724133</v>
      </c>
      <c r="AN52" s="436">
        <v>4</v>
      </c>
      <c r="AO52" s="278">
        <f>SUM(AN52/AF52)*60</f>
        <v>3.9649760449363951</v>
      </c>
    </row>
    <row r="53" spans="2:41" s="255" customFormat="1" ht="15.75" customHeight="1" thickBot="1">
      <c r="B53" s="504">
        <v>41</v>
      </c>
      <c r="C53" s="68">
        <v>41656</v>
      </c>
      <c r="D53" s="127" t="s">
        <v>286</v>
      </c>
      <c r="E53" s="90" t="s">
        <v>82</v>
      </c>
      <c r="F53" s="612" t="s">
        <v>225</v>
      </c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4"/>
      <c r="R53" s="613" t="s">
        <v>269</v>
      </c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4"/>
      <c r="AD53" s="511">
        <v>61</v>
      </c>
      <c r="AE53" s="511">
        <v>2</v>
      </c>
      <c r="AF53" s="511">
        <v>61</v>
      </c>
      <c r="AG53" s="511">
        <v>0</v>
      </c>
      <c r="AH53" s="511">
        <v>0</v>
      </c>
      <c r="AI53" s="511">
        <v>1</v>
      </c>
      <c r="AJ53" s="511">
        <v>0</v>
      </c>
      <c r="AK53" s="511">
        <v>24</v>
      </c>
      <c r="AL53" s="511">
        <v>28</v>
      </c>
      <c r="AM53" s="511">
        <v>0.85699999999999998</v>
      </c>
      <c r="AN53" s="511">
        <v>4</v>
      </c>
      <c r="AO53" s="512">
        <v>3.93</v>
      </c>
    </row>
    <row r="54" spans="2:41" ht="15.75" thickBot="1">
      <c r="B54" s="504">
        <v>42</v>
      </c>
      <c r="C54" s="68">
        <v>41662</v>
      </c>
      <c r="D54" s="105" t="s">
        <v>236</v>
      </c>
      <c r="E54" s="127" t="s">
        <v>58</v>
      </c>
      <c r="F54" s="612" t="s">
        <v>225</v>
      </c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4"/>
      <c r="R54" s="340">
        <v>58</v>
      </c>
      <c r="S54" s="340">
        <v>10</v>
      </c>
      <c r="T54" s="292" t="s">
        <v>354</v>
      </c>
      <c r="U54" s="340">
        <v>0</v>
      </c>
      <c r="V54" s="199">
        <v>1</v>
      </c>
      <c r="W54" s="199">
        <v>0</v>
      </c>
      <c r="X54" s="199">
        <v>0</v>
      </c>
      <c r="Y54" s="199">
        <v>28</v>
      </c>
      <c r="Z54" s="199">
        <v>31</v>
      </c>
      <c r="AA54" s="199">
        <v>0.96599999999999997</v>
      </c>
      <c r="AB54" s="199">
        <v>3</v>
      </c>
      <c r="AC54" s="293" t="s">
        <v>355</v>
      </c>
      <c r="AD54" s="613" t="s">
        <v>269</v>
      </c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4"/>
    </row>
    <row r="55" spans="2:41" ht="15.75" thickBot="1">
      <c r="B55" s="534">
        <v>43</v>
      </c>
      <c r="C55" s="68">
        <v>41663</v>
      </c>
      <c r="D55" s="70" t="s">
        <v>238</v>
      </c>
      <c r="E55" s="285" t="s">
        <v>232</v>
      </c>
      <c r="F55" s="288">
        <v>60</v>
      </c>
      <c r="G55" s="289">
        <v>0</v>
      </c>
      <c r="H55" s="289">
        <v>60</v>
      </c>
      <c r="I55" s="290">
        <v>1</v>
      </c>
      <c r="J55" s="290">
        <v>0</v>
      </c>
      <c r="K55" s="290">
        <v>0</v>
      </c>
      <c r="L55" s="290">
        <v>0</v>
      </c>
      <c r="M55" s="290">
        <v>35</v>
      </c>
      <c r="N55" s="290">
        <v>36</v>
      </c>
      <c r="O55" s="290">
        <v>0.97199999999999998</v>
      </c>
      <c r="P55" s="290">
        <v>1</v>
      </c>
      <c r="Q55" s="291">
        <v>1</v>
      </c>
      <c r="R55" s="612" t="s">
        <v>269</v>
      </c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4"/>
      <c r="AD55" s="613" t="s">
        <v>269</v>
      </c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4"/>
    </row>
    <row r="56" spans="2:41" ht="15.75" thickBot="1">
      <c r="B56" s="534">
        <v>44</v>
      </c>
      <c r="C56" s="68">
        <v>41670</v>
      </c>
      <c r="D56" s="70" t="s">
        <v>238</v>
      </c>
      <c r="E56" s="148" t="s">
        <v>16</v>
      </c>
      <c r="F56" s="505">
        <v>60</v>
      </c>
      <c r="G56" s="505">
        <v>0</v>
      </c>
      <c r="H56" s="505">
        <v>60</v>
      </c>
      <c r="I56" s="537">
        <v>1</v>
      </c>
      <c r="J56" s="537">
        <v>0</v>
      </c>
      <c r="K56" s="537">
        <v>0</v>
      </c>
      <c r="L56" s="537">
        <v>0</v>
      </c>
      <c r="M56" s="537">
        <v>20</v>
      </c>
      <c r="N56" s="537">
        <v>22</v>
      </c>
      <c r="O56" s="505">
        <f>SUM(M56/N56)</f>
        <v>0.90909090909090906</v>
      </c>
      <c r="P56" s="304">
        <v>2</v>
      </c>
      <c r="Q56" s="145">
        <f>SUM(P56/H56)*60</f>
        <v>2</v>
      </c>
      <c r="R56" s="612" t="s">
        <v>269</v>
      </c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4"/>
      <c r="AD56" s="613" t="s">
        <v>269</v>
      </c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4"/>
    </row>
    <row r="57" spans="2:41" s="255" customFormat="1" ht="15.75" customHeight="1" thickBot="1">
      <c r="B57" s="534">
        <v>45</v>
      </c>
      <c r="C57" s="68">
        <v>41674</v>
      </c>
      <c r="D57" s="70" t="s">
        <v>293</v>
      </c>
      <c r="E57" s="90" t="s">
        <v>16</v>
      </c>
      <c r="F57" s="511">
        <v>39</v>
      </c>
      <c r="G57" s="511">
        <v>49</v>
      </c>
      <c r="H57" s="511">
        <v>39.799999999999997</v>
      </c>
      <c r="I57" s="511">
        <v>0</v>
      </c>
      <c r="J57" s="511">
        <v>1</v>
      </c>
      <c r="K57" s="511">
        <v>0</v>
      </c>
      <c r="L57" s="511">
        <v>0</v>
      </c>
      <c r="M57" s="511">
        <v>22</v>
      </c>
      <c r="N57" s="511">
        <v>26</v>
      </c>
      <c r="O57" s="511">
        <v>0.84599999999999997</v>
      </c>
      <c r="P57" s="511">
        <v>4</v>
      </c>
      <c r="Q57" s="512">
        <v>6.03</v>
      </c>
      <c r="R57" s="511">
        <v>20</v>
      </c>
      <c r="S57" s="511">
        <v>0</v>
      </c>
      <c r="T57" s="511">
        <v>20</v>
      </c>
      <c r="U57" s="511">
        <v>0</v>
      </c>
      <c r="V57" s="511">
        <v>0</v>
      </c>
      <c r="W57" s="511">
        <v>0</v>
      </c>
      <c r="X57" s="511">
        <v>0</v>
      </c>
      <c r="Y57" s="511">
        <v>8</v>
      </c>
      <c r="Z57" s="511">
        <v>8</v>
      </c>
      <c r="AA57" s="151">
        <v>1</v>
      </c>
      <c r="AB57" s="511">
        <v>0</v>
      </c>
      <c r="AC57" s="512">
        <v>0</v>
      </c>
      <c r="AD57" s="612" t="s">
        <v>269</v>
      </c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4"/>
    </row>
    <row r="58" spans="2:41" ht="15.75" thickBot="1">
      <c r="B58" s="534">
        <v>46</v>
      </c>
      <c r="C58" s="68">
        <v>41676</v>
      </c>
      <c r="D58" s="70" t="s">
        <v>242</v>
      </c>
      <c r="E58" s="156" t="s">
        <v>58</v>
      </c>
      <c r="F58" s="340">
        <v>59</v>
      </c>
      <c r="G58" s="340">
        <v>27</v>
      </c>
      <c r="H58" s="340">
        <v>59.45</v>
      </c>
      <c r="I58" s="152">
        <v>0</v>
      </c>
      <c r="J58" s="199">
        <v>1</v>
      </c>
      <c r="K58" s="152">
        <v>0</v>
      </c>
      <c r="L58" s="152">
        <v>0</v>
      </c>
      <c r="M58" s="152">
        <v>30</v>
      </c>
      <c r="N58" s="152">
        <v>33</v>
      </c>
      <c r="O58" s="223">
        <f>(M58/N58)</f>
        <v>0.90909090909090906</v>
      </c>
      <c r="P58" s="199">
        <v>3</v>
      </c>
      <c r="Q58" s="145">
        <f>SUM(P58/H58)*60</f>
        <v>3.0277544154751892</v>
      </c>
      <c r="R58" s="612" t="s">
        <v>269</v>
      </c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4"/>
      <c r="AD58" s="612" t="s">
        <v>269</v>
      </c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4"/>
    </row>
    <row r="59" spans="2:41" ht="15.75" thickBot="1">
      <c r="B59" s="534">
        <v>47</v>
      </c>
      <c r="C59" s="68">
        <v>41677</v>
      </c>
      <c r="D59" s="70" t="s">
        <v>242</v>
      </c>
      <c r="E59" s="156" t="s">
        <v>58</v>
      </c>
      <c r="F59" s="516">
        <v>58</v>
      </c>
      <c r="G59" s="517">
        <v>30</v>
      </c>
      <c r="H59" s="517">
        <v>58.5</v>
      </c>
      <c r="I59" s="218">
        <v>0</v>
      </c>
      <c r="J59" s="218">
        <v>1</v>
      </c>
      <c r="K59" s="218">
        <v>0</v>
      </c>
      <c r="L59" s="218">
        <v>0</v>
      </c>
      <c r="M59" s="218">
        <v>15</v>
      </c>
      <c r="N59" s="218">
        <v>18</v>
      </c>
      <c r="O59" s="339">
        <f>(M59/N59)</f>
        <v>0.83333333333333337</v>
      </c>
      <c r="P59" s="218">
        <v>3</v>
      </c>
      <c r="Q59" s="175">
        <f>SUM(P59/H59)*60</f>
        <v>3.0769230769230766</v>
      </c>
      <c r="R59" s="624" t="s">
        <v>269</v>
      </c>
      <c r="S59" s="625"/>
      <c r="T59" s="625"/>
      <c r="U59" s="625"/>
      <c r="V59" s="625"/>
      <c r="W59" s="625"/>
      <c r="X59" s="625"/>
      <c r="Y59" s="625"/>
      <c r="Z59" s="625"/>
      <c r="AA59" s="625"/>
      <c r="AB59" s="625"/>
      <c r="AC59" s="626"/>
      <c r="AD59" s="624" t="s">
        <v>269</v>
      </c>
      <c r="AE59" s="625"/>
      <c r="AF59" s="625"/>
      <c r="AG59" s="625"/>
      <c r="AH59" s="625"/>
      <c r="AI59" s="625"/>
      <c r="AJ59" s="625"/>
      <c r="AK59" s="625"/>
      <c r="AL59" s="625"/>
      <c r="AM59" s="625"/>
      <c r="AN59" s="625"/>
      <c r="AO59" s="626"/>
    </row>
    <row r="60" spans="2:41" ht="15.75" thickBot="1">
      <c r="B60" s="534">
        <v>48</v>
      </c>
      <c r="C60" s="68">
        <v>41680</v>
      </c>
      <c r="D60" s="70" t="s">
        <v>252</v>
      </c>
      <c r="E60" s="90" t="s">
        <v>16</v>
      </c>
      <c r="F60" s="510">
        <v>59</v>
      </c>
      <c r="G60" s="511">
        <v>38</v>
      </c>
      <c r="H60" s="511">
        <v>59.5</v>
      </c>
      <c r="I60" s="511">
        <v>1</v>
      </c>
      <c r="J60" s="511">
        <v>0</v>
      </c>
      <c r="K60" s="511">
        <v>0</v>
      </c>
      <c r="L60" s="511">
        <v>0</v>
      </c>
      <c r="M60" s="511">
        <v>27</v>
      </c>
      <c r="N60" s="511">
        <v>27</v>
      </c>
      <c r="O60" s="151">
        <v>1</v>
      </c>
      <c r="P60" s="511">
        <v>0</v>
      </c>
      <c r="Q60" s="113">
        <v>0</v>
      </c>
      <c r="R60" s="687" t="s">
        <v>349</v>
      </c>
      <c r="S60" s="688"/>
      <c r="T60" s="688"/>
      <c r="U60" s="688"/>
      <c r="V60" s="688"/>
      <c r="W60" s="688"/>
      <c r="X60" s="688"/>
      <c r="Y60" s="688"/>
      <c r="Z60" s="688"/>
      <c r="AA60" s="688"/>
      <c r="AB60" s="688"/>
      <c r="AC60" s="689"/>
      <c r="AD60" s="612" t="s">
        <v>269</v>
      </c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7"/>
    </row>
    <row r="61" spans="2:41" ht="15.75" thickBot="1">
      <c r="B61" s="157">
        <v>49</v>
      </c>
      <c r="C61" s="68">
        <v>41683</v>
      </c>
      <c r="D61" s="70" t="s">
        <v>236</v>
      </c>
      <c r="E61" s="345" t="s">
        <v>243</v>
      </c>
      <c r="F61" s="516">
        <v>60</v>
      </c>
      <c r="G61" s="517">
        <v>0</v>
      </c>
      <c r="H61" s="346" t="s">
        <v>356</v>
      </c>
      <c r="I61" s="517">
        <v>0</v>
      </c>
      <c r="J61" s="517">
        <v>1</v>
      </c>
      <c r="K61" s="517">
        <v>0</v>
      </c>
      <c r="L61" s="517">
        <v>0</v>
      </c>
      <c r="M61" s="517">
        <v>44</v>
      </c>
      <c r="N61" s="517">
        <v>51</v>
      </c>
      <c r="O61" s="219">
        <f>M61/N61</f>
        <v>0.86274509803921573</v>
      </c>
      <c r="P61" s="517">
        <v>7</v>
      </c>
      <c r="Q61" s="220">
        <f>SUM(P61/H61)*60</f>
        <v>7</v>
      </c>
      <c r="R61" s="687" t="s">
        <v>349</v>
      </c>
      <c r="S61" s="688"/>
      <c r="T61" s="688"/>
      <c r="U61" s="688"/>
      <c r="V61" s="688"/>
      <c r="W61" s="688"/>
      <c r="X61" s="688"/>
      <c r="Y61" s="688"/>
      <c r="Z61" s="688"/>
      <c r="AA61" s="688"/>
      <c r="AB61" s="688"/>
      <c r="AC61" s="689"/>
      <c r="AD61" s="624" t="s">
        <v>269</v>
      </c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5"/>
    </row>
    <row r="62" spans="2:41" ht="15.75" thickBot="1">
      <c r="B62" s="157">
        <v>50</v>
      </c>
      <c r="C62" s="68">
        <v>41690</v>
      </c>
      <c r="D62" s="70" t="s">
        <v>303</v>
      </c>
      <c r="E62" s="156" t="s">
        <v>82</v>
      </c>
      <c r="F62" s="194">
        <v>7</v>
      </c>
      <c r="G62" s="152">
        <v>16</v>
      </c>
      <c r="H62" s="152">
        <v>7.27</v>
      </c>
      <c r="I62" s="152">
        <v>0</v>
      </c>
      <c r="J62" s="152">
        <v>0</v>
      </c>
      <c r="K62" s="152">
        <v>0</v>
      </c>
      <c r="L62" s="152">
        <v>0</v>
      </c>
      <c r="M62" s="152">
        <v>4</v>
      </c>
      <c r="N62" s="152">
        <v>5</v>
      </c>
      <c r="O62" s="151">
        <f>M62/N62</f>
        <v>0.8</v>
      </c>
      <c r="P62" s="152">
        <v>1</v>
      </c>
      <c r="Q62" s="113">
        <f>SUM(P62/H62)*60</f>
        <v>8.2530949105914733</v>
      </c>
      <c r="R62" s="687" t="s">
        <v>349</v>
      </c>
      <c r="S62" s="688"/>
      <c r="T62" s="688"/>
      <c r="U62" s="688"/>
      <c r="V62" s="688"/>
      <c r="W62" s="688"/>
      <c r="X62" s="688"/>
      <c r="Y62" s="688"/>
      <c r="Z62" s="688"/>
      <c r="AA62" s="688"/>
      <c r="AB62" s="688"/>
      <c r="AC62" s="689"/>
      <c r="AD62" s="504">
        <v>54</v>
      </c>
      <c r="AE62" s="505">
        <v>1</v>
      </c>
      <c r="AF62" s="174">
        <v>54.02</v>
      </c>
      <c r="AG62" s="537">
        <v>0</v>
      </c>
      <c r="AH62" s="537">
        <v>0</v>
      </c>
      <c r="AI62" s="537">
        <v>1</v>
      </c>
      <c r="AJ62" s="537">
        <v>0</v>
      </c>
      <c r="AK62" s="537">
        <v>26</v>
      </c>
      <c r="AL62" s="537">
        <v>29</v>
      </c>
      <c r="AM62" s="133">
        <f>SUM(AK62/AL62)</f>
        <v>0.89655172413793105</v>
      </c>
      <c r="AN62" s="537">
        <v>3</v>
      </c>
      <c r="AO62" s="145">
        <f>SUM(AN62/AF62)*60</f>
        <v>3.3320992225101813</v>
      </c>
    </row>
    <row r="63" spans="2:41" ht="15.75" thickBot="1">
      <c r="B63" s="157">
        <v>51</v>
      </c>
      <c r="C63" s="68">
        <v>41691</v>
      </c>
      <c r="D63" s="70" t="s">
        <v>303</v>
      </c>
      <c r="E63" s="347" t="s">
        <v>232</v>
      </c>
      <c r="F63" s="690" t="s">
        <v>357</v>
      </c>
      <c r="G63" s="622"/>
      <c r="H63" s="622"/>
      <c r="I63" s="622"/>
      <c r="J63" s="622"/>
      <c r="K63" s="622"/>
      <c r="L63" s="622"/>
      <c r="M63" s="622"/>
      <c r="N63" s="622"/>
      <c r="O63" s="622"/>
      <c r="P63" s="622"/>
      <c r="Q63" s="623"/>
      <c r="R63" s="612" t="s">
        <v>269</v>
      </c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4"/>
      <c r="AD63" s="504">
        <v>60</v>
      </c>
      <c r="AE63" s="505">
        <v>0</v>
      </c>
      <c r="AF63" s="174">
        <v>60</v>
      </c>
      <c r="AG63" s="537">
        <v>1</v>
      </c>
      <c r="AH63" s="537">
        <v>0</v>
      </c>
      <c r="AI63" s="537">
        <v>0</v>
      </c>
      <c r="AJ63" s="537">
        <v>0</v>
      </c>
      <c r="AK63" s="537">
        <v>22</v>
      </c>
      <c r="AL63" s="537">
        <v>23</v>
      </c>
      <c r="AM63" s="133">
        <f>SUM(AK63/AL63)</f>
        <v>0.95652173913043481</v>
      </c>
      <c r="AN63" s="537">
        <v>1</v>
      </c>
      <c r="AO63" s="145">
        <f>SUM(AN63/AF63)*60</f>
        <v>1</v>
      </c>
    </row>
    <row r="64" spans="2:41" ht="15.75" thickBot="1">
      <c r="B64" s="157">
        <v>52</v>
      </c>
      <c r="C64" s="68">
        <v>41697</v>
      </c>
      <c r="D64" s="70" t="s">
        <v>242</v>
      </c>
      <c r="E64" s="347" t="s">
        <v>232</v>
      </c>
      <c r="F64" s="690" t="s">
        <v>357</v>
      </c>
      <c r="G64" s="622"/>
      <c r="H64" s="622"/>
      <c r="I64" s="622"/>
      <c r="J64" s="622"/>
      <c r="K64" s="622"/>
      <c r="L64" s="622"/>
      <c r="M64" s="622"/>
      <c r="N64" s="622"/>
      <c r="O64" s="622"/>
      <c r="P64" s="622"/>
      <c r="Q64" s="623"/>
      <c r="R64" s="612" t="s">
        <v>269</v>
      </c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4"/>
      <c r="AD64" s="522">
        <v>60</v>
      </c>
      <c r="AE64" s="522">
        <v>0</v>
      </c>
      <c r="AF64" s="359" t="s">
        <v>358</v>
      </c>
      <c r="AG64" s="522">
        <v>1</v>
      </c>
      <c r="AH64" s="136">
        <v>0</v>
      </c>
      <c r="AI64" s="136">
        <v>0</v>
      </c>
      <c r="AJ64" s="136">
        <v>0</v>
      </c>
      <c r="AK64" s="136">
        <v>30</v>
      </c>
      <c r="AL64" s="136">
        <v>30</v>
      </c>
      <c r="AM64" s="357">
        <v>1</v>
      </c>
      <c r="AN64" s="136">
        <v>0</v>
      </c>
      <c r="AO64" s="358">
        <v>0</v>
      </c>
    </row>
    <row r="65" spans="2:41" ht="15.75" thickBot="1">
      <c r="B65" s="157">
        <v>53</v>
      </c>
      <c r="C65" s="68">
        <v>41698</v>
      </c>
      <c r="D65" s="70" t="s">
        <v>254</v>
      </c>
      <c r="E65" s="347" t="s">
        <v>243</v>
      </c>
      <c r="F65" s="690" t="s">
        <v>357</v>
      </c>
      <c r="G65" s="622"/>
      <c r="H65" s="622"/>
      <c r="I65" s="622"/>
      <c r="J65" s="622"/>
      <c r="K65" s="622"/>
      <c r="L65" s="622"/>
      <c r="M65" s="622"/>
      <c r="N65" s="622"/>
      <c r="O65" s="622"/>
      <c r="P65" s="622"/>
      <c r="Q65" s="623"/>
      <c r="R65" s="511">
        <v>13</v>
      </c>
      <c r="S65" s="511">
        <v>42</v>
      </c>
      <c r="T65" s="354" t="s">
        <v>359</v>
      </c>
      <c r="U65" s="511">
        <v>0</v>
      </c>
      <c r="V65" s="511">
        <v>0</v>
      </c>
      <c r="W65" s="511">
        <v>0</v>
      </c>
      <c r="X65" s="511">
        <v>0</v>
      </c>
      <c r="Y65" s="511">
        <v>10</v>
      </c>
      <c r="Z65" s="511">
        <v>10</v>
      </c>
      <c r="AA65" s="151">
        <v>1</v>
      </c>
      <c r="AB65" s="511">
        <v>0</v>
      </c>
      <c r="AC65" s="22"/>
      <c r="AD65" s="504">
        <v>46</v>
      </c>
      <c r="AE65" s="505">
        <v>14</v>
      </c>
      <c r="AF65" s="355" t="s">
        <v>360</v>
      </c>
      <c r="AG65" s="537">
        <v>0</v>
      </c>
      <c r="AH65" s="537">
        <v>1</v>
      </c>
      <c r="AI65" s="537">
        <v>0</v>
      </c>
      <c r="AJ65" s="537">
        <v>0</v>
      </c>
      <c r="AK65" s="537">
        <v>21</v>
      </c>
      <c r="AL65" s="537">
        <v>26</v>
      </c>
      <c r="AM65" s="133">
        <f>SUM(AK65/AL65)</f>
        <v>0.80769230769230771</v>
      </c>
      <c r="AN65" s="537">
        <v>4</v>
      </c>
      <c r="AO65" s="145">
        <f>SUM(AN65/AF65)*60</f>
        <v>5.2015604681404426</v>
      </c>
    </row>
    <row r="66" spans="2:41" ht="15.75" thickBot="1">
      <c r="B66" s="157">
        <v>54</v>
      </c>
      <c r="C66" s="68">
        <v>41702</v>
      </c>
      <c r="D66" s="70" t="s">
        <v>245</v>
      </c>
      <c r="E66" s="434" t="s">
        <v>25</v>
      </c>
      <c r="F66" s="690" t="s">
        <v>357</v>
      </c>
      <c r="G66" s="622"/>
      <c r="H66" s="622"/>
      <c r="I66" s="622"/>
      <c r="J66" s="622"/>
      <c r="K66" s="622"/>
      <c r="L66" s="622"/>
      <c r="M66" s="622"/>
      <c r="N66" s="622"/>
      <c r="O66" s="622"/>
      <c r="P66" s="622"/>
      <c r="Q66" s="623"/>
      <c r="R66" s="612" t="s">
        <v>269</v>
      </c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4"/>
      <c r="AD66" s="536">
        <v>65</v>
      </c>
      <c r="AE66" s="537">
        <v>19</v>
      </c>
      <c r="AF66" s="511">
        <v>60.32</v>
      </c>
      <c r="AG66" s="537">
        <v>1</v>
      </c>
      <c r="AH66" s="537">
        <v>0</v>
      </c>
      <c r="AI66" s="537">
        <v>0</v>
      </c>
      <c r="AJ66" s="537">
        <v>0</v>
      </c>
      <c r="AK66" s="537">
        <v>41</v>
      </c>
      <c r="AL66" s="537">
        <v>45</v>
      </c>
      <c r="AM66" s="151">
        <f>SUM(AK66/AL66)</f>
        <v>0.91111111111111109</v>
      </c>
      <c r="AN66" s="537">
        <v>4</v>
      </c>
      <c r="AO66" s="113">
        <f>SUM(AN66/AF66)*60</f>
        <v>3.9787798408488069</v>
      </c>
    </row>
    <row r="67" spans="2:41" ht="15.75" thickBot="1">
      <c r="B67" s="157">
        <v>55</v>
      </c>
      <c r="C67" s="68">
        <v>41704</v>
      </c>
      <c r="D67" s="70" t="s">
        <v>267</v>
      </c>
      <c r="E67" s="347" t="s">
        <v>58</v>
      </c>
      <c r="F67" s="690" t="s">
        <v>357</v>
      </c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3"/>
      <c r="R67" s="612" t="s">
        <v>269</v>
      </c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4"/>
      <c r="AD67" s="135">
        <v>58</v>
      </c>
      <c r="AE67" s="136">
        <v>23</v>
      </c>
      <c r="AF67" s="522">
        <v>58.38</v>
      </c>
      <c r="AG67" s="136">
        <v>0</v>
      </c>
      <c r="AH67" s="136">
        <v>1</v>
      </c>
      <c r="AI67" s="136">
        <v>0</v>
      </c>
      <c r="AJ67" s="136">
        <v>0</v>
      </c>
      <c r="AK67" s="136">
        <v>22</v>
      </c>
      <c r="AL67" s="136">
        <v>26</v>
      </c>
      <c r="AM67" s="357">
        <f>SUM(AK67/AL67)</f>
        <v>0.84615384615384615</v>
      </c>
      <c r="AN67" s="136">
        <v>4</v>
      </c>
      <c r="AO67" s="523">
        <f>SUM(AN67/AF67)*60</f>
        <v>4.1109969167523124</v>
      </c>
    </row>
    <row r="68" spans="2:41" ht="15.75" thickBot="1">
      <c r="B68" s="157">
        <v>56</v>
      </c>
      <c r="C68" s="68">
        <v>41705</v>
      </c>
      <c r="D68" s="70" t="s">
        <v>267</v>
      </c>
      <c r="E68" s="385" t="s">
        <v>16</v>
      </c>
      <c r="F68" s="690" t="s">
        <v>357</v>
      </c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3"/>
      <c r="R68" s="379">
        <v>60</v>
      </c>
      <c r="S68" s="360">
        <v>0</v>
      </c>
      <c r="T68" s="386" t="s">
        <v>358</v>
      </c>
      <c r="U68" s="360">
        <v>1</v>
      </c>
      <c r="V68" s="387">
        <v>0</v>
      </c>
      <c r="W68" s="387">
        <v>0</v>
      </c>
      <c r="X68" s="387">
        <v>0</v>
      </c>
      <c r="Y68" s="387">
        <v>29</v>
      </c>
      <c r="Z68" s="387">
        <v>30</v>
      </c>
      <c r="AA68" s="388">
        <f>SUM(Y68/Z68)</f>
        <v>0.96666666666666667</v>
      </c>
      <c r="AB68" s="387">
        <v>1</v>
      </c>
      <c r="AC68" s="145">
        <v>1</v>
      </c>
      <c r="AD68" s="612" t="s">
        <v>269</v>
      </c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4"/>
    </row>
    <row r="69" spans="2:41" ht="15.75" thickBot="1">
      <c r="B69" s="157">
        <v>57</v>
      </c>
      <c r="C69" s="68">
        <v>41708</v>
      </c>
      <c r="D69" s="81" t="s">
        <v>256</v>
      </c>
      <c r="E69" s="90" t="s">
        <v>16</v>
      </c>
      <c r="F69" s="612" t="s">
        <v>276</v>
      </c>
      <c r="G69" s="613"/>
      <c r="H69" s="613"/>
      <c r="I69" s="613"/>
      <c r="J69" s="613"/>
      <c r="K69" s="613"/>
      <c r="L69" s="613"/>
      <c r="M69" s="613"/>
      <c r="N69" s="613"/>
      <c r="O69" s="613"/>
      <c r="P69" s="613"/>
      <c r="Q69" s="614"/>
      <c r="R69" s="612" t="s">
        <v>269</v>
      </c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4"/>
      <c r="AD69" s="510">
        <v>64</v>
      </c>
      <c r="AE69" s="511">
        <v>47</v>
      </c>
      <c r="AF69" s="511">
        <v>64.47</v>
      </c>
      <c r="AG69" s="511">
        <v>0</v>
      </c>
      <c r="AH69" s="511">
        <v>0</v>
      </c>
      <c r="AI69" s="511">
        <v>1</v>
      </c>
      <c r="AJ69" s="511">
        <v>0</v>
      </c>
      <c r="AK69" s="511">
        <v>31</v>
      </c>
      <c r="AL69" s="511">
        <v>33</v>
      </c>
      <c r="AM69" s="511">
        <v>0.93899999999999995</v>
      </c>
      <c r="AN69" s="511">
        <v>2</v>
      </c>
      <c r="AO69" s="512">
        <v>1.85</v>
      </c>
    </row>
    <row r="70" spans="2:41" ht="15.75" thickBot="1">
      <c r="B70" s="157">
        <v>58</v>
      </c>
      <c r="C70" s="68">
        <v>41711</v>
      </c>
      <c r="D70" s="70" t="s">
        <v>312</v>
      </c>
      <c r="E70" s="90" t="s">
        <v>58</v>
      </c>
      <c r="F70" s="612" t="s">
        <v>276</v>
      </c>
      <c r="G70" s="613"/>
      <c r="H70" s="613"/>
      <c r="I70" s="613"/>
      <c r="J70" s="613"/>
      <c r="K70" s="613"/>
      <c r="L70" s="613"/>
      <c r="M70" s="613"/>
      <c r="N70" s="613"/>
      <c r="O70" s="613"/>
      <c r="P70" s="613"/>
      <c r="Q70" s="614"/>
      <c r="R70" s="612" t="s">
        <v>269</v>
      </c>
      <c r="S70" s="613"/>
      <c r="T70" s="613"/>
      <c r="U70" s="613"/>
      <c r="V70" s="613"/>
      <c r="W70" s="613"/>
      <c r="X70" s="613"/>
      <c r="Y70" s="613"/>
      <c r="Z70" s="613"/>
      <c r="AA70" s="613"/>
      <c r="AB70" s="613"/>
      <c r="AC70" s="614"/>
      <c r="AD70" s="135">
        <v>59</v>
      </c>
      <c r="AE70" s="136">
        <v>0</v>
      </c>
      <c r="AF70" s="292" t="s">
        <v>361</v>
      </c>
      <c r="AG70" s="136">
        <v>0</v>
      </c>
      <c r="AH70" s="136">
        <v>1</v>
      </c>
      <c r="AI70" s="136">
        <v>0</v>
      </c>
      <c r="AJ70" s="136">
        <v>0</v>
      </c>
      <c r="AK70" s="136">
        <v>21</v>
      </c>
      <c r="AL70" s="136">
        <v>27</v>
      </c>
      <c r="AM70" s="357">
        <f>SUM(AK70/AL70)</f>
        <v>0.77777777777777779</v>
      </c>
      <c r="AN70" s="136">
        <v>6</v>
      </c>
      <c r="AO70" s="113">
        <f>SUM(AN70/AF70)*60</f>
        <v>6.1016949152542379</v>
      </c>
    </row>
    <row r="71" spans="2:41" ht="15.75" thickBot="1">
      <c r="B71" s="157">
        <v>59</v>
      </c>
      <c r="C71" s="68">
        <v>41712</v>
      </c>
      <c r="D71" s="70" t="s">
        <v>254</v>
      </c>
      <c r="E71" s="90" t="s">
        <v>16</v>
      </c>
      <c r="F71" s="612" t="s">
        <v>276</v>
      </c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4"/>
      <c r="R71" s="379">
        <v>60</v>
      </c>
      <c r="S71" s="360">
        <v>0</v>
      </c>
      <c r="T71" s="405" t="s">
        <v>362</v>
      </c>
      <c r="U71" s="360">
        <v>1</v>
      </c>
      <c r="V71" s="387">
        <v>0</v>
      </c>
      <c r="W71" s="387">
        <v>0</v>
      </c>
      <c r="X71" s="387">
        <v>0</v>
      </c>
      <c r="Y71" s="387">
        <v>35</v>
      </c>
      <c r="Z71" s="387">
        <v>39</v>
      </c>
      <c r="AA71" s="388">
        <f>SUM(Y71/Z71)</f>
        <v>0.89743589743589747</v>
      </c>
      <c r="AB71" s="537">
        <v>4</v>
      </c>
      <c r="AC71" s="409" t="s">
        <v>363</v>
      </c>
      <c r="AD71" s="612" t="s">
        <v>269</v>
      </c>
      <c r="AE71" s="613"/>
      <c r="AF71" s="613"/>
      <c r="AG71" s="613"/>
      <c r="AH71" s="613"/>
      <c r="AI71" s="613"/>
      <c r="AJ71" s="613"/>
      <c r="AK71" s="613"/>
      <c r="AL71" s="613"/>
      <c r="AM71" s="613"/>
      <c r="AN71" s="613"/>
      <c r="AO71" s="614"/>
    </row>
    <row r="72" spans="2:41" ht="15.75" thickBot="1">
      <c r="B72" s="157">
        <v>60</v>
      </c>
      <c r="C72" s="68">
        <v>41713</v>
      </c>
      <c r="D72" s="70" t="s">
        <v>316</v>
      </c>
      <c r="E72" s="285" t="s">
        <v>317</v>
      </c>
      <c r="F72" s="612" t="s">
        <v>276</v>
      </c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4"/>
      <c r="R72" s="379">
        <v>27</v>
      </c>
      <c r="S72" s="360">
        <v>37</v>
      </c>
      <c r="T72" s="386" t="s">
        <v>364</v>
      </c>
      <c r="U72" s="360">
        <v>0</v>
      </c>
      <c r="V72" s="387">
        <v>0</v>
      </c>
      <c r="W72" s="387">
        <v>0</v>
      </c>
      <c r="X72" s="387">
        <v>0</v>
      </c>
      <c r="Y72" s="387">
        <v>15</v>
      </c>
      <c r="Z72" s="387">
        <v>19</v>
      </c>
      <c r="AA72" s="388">
        <f>SUM(Y72/Z72)</f>
        <v>0.78947368421052633</v>
      </c>
      <c r="AB72" s="537">
        <v>4</v>
      </c>
      <c r="AC72" s="409" t="s">
        <v>355</v>
      </c>
      <c r="AD72" s="135">
        <v>35</v>
      </c>
      <c r="AE72" s="136">
        <v>0</v>
      </c>
      <c r="AF72" s="413">
        <v>35</v>
      </c>
      <c r="AG72" s="136">
        <v>0</v>
      </c>
      <c r="AH72" s="136">
        <v>0</v>
      </c>
      <c r="AI72" s="136">
        <v>1</v>
      </c>
      <c r="AJ72" s="136">
        <v>0</v>
      </c>
      <c r="AK72" s="136">
        <v>15</v>
      </c>
      <c r="AL72" s="136">
        <v>19</v>
      </c>
      <c r="AM72" s="357">
        <f>SUM(AK72/AL72)</f>
        <v>0.78947368421052633</v>
      </c>
      <c r="AN72" s="136">
        <v>4</v>
      </c>
      <c r="AO72" s="523">
        <f>SUM(AN72/AF72)*60</f>
        <v>6.8571428571428568</v>
      </c>
    </row>
    <row r="73" spans="2:41" ht="15.75" thickBot="1">
      <c r="B73" s="157">
        <v>61</v>
      </c>
      <c r="C73" s="68">
        <v>41716</v>
      </c>
      <c r="D73" s="70" t="s">
        <v>321</v>
      </c>
      <c r="E73" s="385" t="s">
        <v>323</v>
      </c>
      <c r="F73" s="612" t="s">
        <v>276</v>
      </c>
      <c r="G73" s="613"/>
      <c r="H73" s="613"/>
      <c r="I73" s="613"/>
      <c r="J73" s="613"/>
      <c r="K73" s="613"/>
      <c r="L73" s="613"/>
      <c r="M73" s="613"/>
      <c r="N73" s="613"/>
      <c r="O73" s="613"/>
      <c r="P73" s="613"/>
      <c r="Q73" s="614"/>
      <c r="R73" s="612" t="s">
        <v>269</v>
      </c>
      <c r="S73" s="613"/>
      <c r="T73" s="613"/>
      <c r="U73" s="613"/>
      <c r="V73" s="613"/>
      <c r="W73" s="613"/>
      <c r="X73" s="613"/>
      <c r="Y73" s="613"/>
      <c r="Z73" s="613"/>
      <c r="AA73" s="613"/>
      <c r="AB73" s="613"/>
      <c r="AC73" s="614"/>
      <c r="AD73" s="379">
        <v>67</v>
      </c>
      <c r="AE73" s="360">
        <v>0</v>
      </c>
      <c r="AF73" s="386" t="s">
        <v>365</v>
      </c>
      <c r="AG73" s="360">
        <v>0</v>
      </c>
      <c r="AH73" s="387">
        <v>0</v>
      </c>
      <c r="AI73" s="387">
        <v>0</v>
      </c>
      <c r="AJ73" s="387">
        <v>1</v>
      </c>
      <c r="AK73" s="387">
        <v>41</v>
      </c>
      <c r="AL73" s="387">
        <v>44</v>
      </c>
      <c r="AM73" s="388">
        <f>SUM(AK73/AL73)</f>
        <v>0.93181818181818177</v>
      </c>
      <c r="AN73" s="537">
        <v>4</v>
      </c>
      <c r="AO73" s="414" t="s">
        <v>366</v>
      </c>
    </row>
    <row r="74" spans="2:41" ht="15.75" thickBot="1">
      <c r="B74" s="157">
        <v>62</v>
      </c>
      <c r="C74" s="68">
        <v>41719</v>
      </c>
      <c r="D74" s="70" t="s">
        <v>321</v>
      </c>
      <c r="E74" s="385" t="s">
        <v>243</v>
      </c>
      <c r="F74" s="612" t="s">
        <v>276</v>
      </c>
      <c r="G74" s="613"/>
      <c r="H74" s="613"/>
      <c r="I74" s="613"/>
      <c r="J74" s="613"/>
      <c r="K74" s="613"/>
      <c r="L74" s="613"/>
      <c r="M74" s="613"/>
      <c r="N74" s="613"/>
      <c r="O74" s="613"/>
      <c r="P74" s="613"/>
      <c r="Q74" s="614"/>
      <c r="R74" s="612" t="s">
        <v>269</v>
      </c>
      <c r="S74" s="613"/>
      <c r="T74" s="613"/>
      <c r="U74" s="613"/>
      <c r="V74" s="613"/>
      <c r="W74" s="613"/>
      <c r="X74" s="613"/>
      <c r="Y74" s="613"/>
      <c r="Z74" s="613"/>
      <c r="AA74" s="613"/>
      <c r="AB74" s="613"/>
      <c r="AC74" s="614"/>
      <c r="AD74" s="379">
        <v>60</v>
      </c>
      <c r="AE74" s="360">
        <v>0</v>
      </c>
      <c r="AF74" s="386" t="s">
        <v>367</v>
      </c>
      <c r="AG74" s="360">
        <v>0</v>
      </c>
      <c r="AH74" s="387">
        <v>1</v>
      </c>
      <c r="AI74" s="387">
        <v>0</v>
      </c>
      <c r="AJ74" s="387">
        <v>0</v>
      </c>
      <c r="AK74" s="387">
        <v>25</v>
      </c>
      <c r="AL74" s="387">
        <v>28</v>
      </c>
      <c r="AM74" s="388">
        <f>SUM(AK74/AL74)</f>
        <v>0.8928571428571429</v>
      </c>
      <c r="AN74" s="537">
        <v>4</v>
      </c>
      <c r="AO74" s="414" t="s">
        <v>368</v>
      </c>
    </row>
    <row r="75" spans="2:41" ht="15.75" thickBot="1">
      <c r="B75" s="157">
        <v>63</v>
      </c>
      <c r="C75" s="68">
        <v>41720</v>
      </c>
      <c r="D75" s="70" t="s">
        <v>326</v>
      </c>
      <c r="E75" s="385" t="s">
        <v>232</v>
      </c>
      <c r="F75" s="612" t="s">
        <v>276</v>
      </c>
      <c r="G75" s="613"/>
      <c r="H75" s="613"/>
      <c r="I75" s="613"/>
      <c r="J75" s="613"/>
      <c r="K75" s="613"/>
      <c r="L75" s="613"/>
      <c r="M75" s="613"/>
      <c r="N75" s="613"/>
      <c r="O75" s="613"/>
      <c r="P75" s="613"/>
      <c r="Q75" s="614"/>
      <c r="R75" s="612" t="s">
        <v>269</v>
      </c>
      <c r="S75" s="613"/>
      <c r="T75" s="613"/>
      <c r="U75" s="613"/>
      <c r="V75" s="613"/>
      <c r="W75" s="613"/>
      <c r="X75" s="613"/>
      <c r="Y75" s="613"/>
      <c r="Z75" s="613"/>
      <c r="AA75" s="613"/>
      <c r="AB75" s="613"/>
      <c r="AC75" s="614"/>
      <c r="AD75" s="379">
        <v>60</v>
      </c>
      <c r="AE75" s="360">
        <v>0</v>
      </c>
      <c r="AF75" s="386" t="s">
        <v>369</v>
      </c>
      <c r="AG75" s="360">
        <v>1</v>
      </c>
      <c r="AH75" s="387">
        <v>0</v>
      </c>
      <c r="AI75" s="387">
        <v>0</v>
      </c>
      <c r="AJ75" s="387">
        <v>0</v>
      </c>
      <c r="AK75" s="387">
        <v>37</v>
      </c>
      <c r="AL75" s="387">
        <v>38</v>
      </c>
      <c r="AM75" s="388">
        <f>SUM(AK75/AL75)</f>
        <v>0.97368421052631582</v>
      </c>
      <c r="AN75" s="537">
        <v>1</v>
      </c>
      <c r="AO75" s="414" t="s">
        <v>370</v>
      </c>
    </row>
    <row r="76" spans="2:41" ht="15.75" thickBot="1">
      <c r="B76" s="157">
        <v>64</v>
      </c>
      <c r="C76" s="68">
        <v>41723</v>
      </c>
      <c r="D76" s="70" t="s">
        <v>256</v>
      </c>
      <c r="E76" s="385" t="s">
        <v>58</v>
      </c>
      <c r="F76" s="612" t="s">
        <v>276</v>
      </c>
      <c r="G76" s="613"/>
      <c r="H76" s="613"/>
      <c r="I76" s="613"/>
      <c r="J76" s="613"/>
      <c r="K76" s="613"/>
      <c r="L76" s="613"/>
      <c r="M76" s="613"/>
      <c r="N76" s="613"/>
      <c r="O76" s="613"/>
      <c r="P76" s="613"/>
      <c r="Q76" s="614"/>
      <c r="R76" s="612" t="s">
        <v>269</v>
      </c>
      <c r="S76" s="613"/>
      <c r="T76" s="613"/>
      <c r="U76" s="613"/>
      <c r="V76" s="613"/>
      <c r="W76" s="613"/>
      <c r="X76" s="613"/>
      <c r="Y76" s="613"/>
      <c r="Z76" s="613"/>
      <c r="AA76" s="613"/>
      <c r="AB76" s="613"/>
      <c r="AC76" s="614"/>
      <c r="AD76" s="432">
        <v>58</v>
      </c>
      <c r="AE76" s="18">
        <v>31</v>
      </c>
      <c r="AF76" s="433" t="s">
        <v>371</v>
      </c>
      <c r="AG76" s="18">
        <v>0</v>
      </c>
      <c r="AH76" s="18">
        <v>1</v>
      </c>
      <c r="AI76" s="18">
        <v>0</v>
      </c>
      <c r="AJ76" s="18">
        <v>0</v>
      </c>
      <c r="AK76" s="18">
        <v>24</v>
      </c>
      <c r="AL76" s="18">
        <v>26</v>
      </c>
      <c r="AM76" s="357">
        <f>SUM(AK76/AL76)</f>
        <v>0.92307692307692313</v>
      </c>
      <c r="AN76" s="136">
        <v>2</v>
      </c>
      <c r="AO76" s="113">
        <f>SUM(AN76/AF76)*60</f>
        <v>2.0512820512820515</v>
      </c>
    </row>
    <row r="77" spans="2:41">
      <c r="B77" s="157">
        <v>65</v>
      </c>
      <c r="C77" s="68">
        <v>41725</v>
      </c>
      <c r="D77" s="70" t="s">
        <v>228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2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22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2"/>
    </row>
    <row r="78" spans="2:41">
      <c r="B78" s="157">
        <v>66</v>
      </c>
      <c r="C78" s="68">
        <v>41726</v>
      </c>
      <c r="D78" s="70" t="s">
        <v>279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2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22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2"/>
    </row>
    <row r="79" spans="2:41">
      <c r="B79" s="157">
        <v>67</v>
      </c>
      <c r="C79" s="68">
        <v>41730</v>
      </c>
      <c r="D79" s="70" t="s">
        <v>330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22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22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2"/>
    </row>
    <row r="80" spans="2:41">
      <c r="B80" s="157">
        <v>68</v>
      </c>
      <c r="C80" s="68">
        <v>41731</v>
      </c>
      <c r="D80" s="70" t="s">
        <v>332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22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22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2"/>
    </row>
    <row r="81" spans="1:41">
      <c r="B81" s="157">
        <v>69</v>
      </c>
      <c r="C81" s="68">
        <v>41733</v>
      </c>
      <c r="D81" s="70" t="s">
        <v>332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22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2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2"/>
    </row>
    <row r="82" spans="1:41">
      <c r="B82" s="157">
        <v>70</v>
      </c>
      <c r="C82" s="68">
        <v>41736</v>
      </c>
      <c r="D82" s="70" t="s">
        <v>267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2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2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2"/>
    </row>
    <row r="83" spans="1:41">
      <c r="B83" s="157">
        <v>71</v>
      </c>
      <c r="C83" s="68">
        <v>41739</v>
      </c>
      <c r="D83" s="70" t="s">
        <v>234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22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22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2"/>
    </row>
    <row r="84" spans="1:41">
      <c r="A84" s="22"/>
      <c r="B84" s="157">
        <v>72</v>
      </c>
      <c r="C84" s="68">
        <v>41740</v>
      </c>
      <c r="D84" s="70" t="s">
        <v>334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22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22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2"/>
    </row>
  </sheetData>
  <mergeCells count="135">
    <mergeCell ref="R76:AC76"/>
    <mergeCell ref="F76:Q76"/>
    <mergeCell ref="F73:Q73"/>
    <mergeCell ref="F74:Q74"/>
    <mergeCell ref="F75:Q75"/>
    <mergeCell ref="R73:AC73"/>
    <mergeCell ref="R74:AC74"/>
    <mergeCell ref="R75:AC75"/>
    <mergeCell ref="F72:Q72"/>
    <mergeCell ref="AD45:AO45"/>
    <mergeCell ref="AD27:AO27"/>
    <mergeCell ref="AD29:AO29"/>
    <mergeCell ref="AD30:AO30"/>
    <mergeCell ref="F28:Q28"/>
    <mergeCell ref="R55:AC55"/>
    <mergeCell ref="AD55:AO55"/>
    <mergeCell ref="AD54:AO54"/>
    <mergeCell ref="F44:Q44"/>
    <mergeCell ref="F37:Q37"/>
    <mergeCell ref="AD36:AO36"/>
    <mergeCell ref="AD34:AO34"/>
    <mergeCell ref="AD33:AO33"/>
    <mergeCell ref="AD38:AO38"/>
    <mergeCell ref="F35:Q35"/>
    <mergeCell ref="AD39:AO39"/>
    <mergeCell ref="AD40:AO40"/>
    <mergeCell ref="AD42:AO42"/>
    <mergeCell ref="F31:Q31"/>
    <mergeCell ref="F52:Q52"/>
    <mergeCell ref="F53:Q53"/>
    <mergeCell ref="F54:Q54"/>
    <mergeCell ref="F48:Q48"/>
    <mergeCell ref="R29:AC29"/>
    <mergeCell ref="AD23:AO23"/>
    <mergeCell ref="AD32:AO32"/>
    <mergeCell ref="AD24:AO24"/>
    <mergeCell ref="R41:AC41"/>
    <mergeCell ref="AD43:AO43"/>
    <mergeCell ref="R30:AC30"/>
    <mergeCell ref="R32:AC32"/>
    <mergeCell ref="R33:AC33"/>
    <mergeCell ref="AD26:AO26"/>
    <mergeCell ref="R40:AC40"/>
    <mergeCell ref="R22:AC22"/>
    <mergeCell ref="R13:AC13"/>
    <mergeCell ref="R15:AC15"/>
    <mergeCell ref="R16:AC16"/>
    <mergeCell ref="R19:AC19"/>
    <mergeCell ref="R20:AC20"/>
    <mergeCell ref="R27:AC27"/>
    <mergeCell ref="R44:AC44"/>
    <mergeCell ref="R25:AC25"/>
    <mergeCell ref="R28:AC28"/>
    <mergeCell ref="R31:AC31"/>
    <mergeCell ref="R35:AC35"/>
    <mergeCell ref="AD19:AO19"/>
    <mergeCell ref="AD20:AO20"/>
    <mergeCell ref="AD15:AO15"/>
    <mergeCell ref="AD16:AO16"/>
    <mergeCell ref="F18:Q18"/>
    <mergeCell ref="R21:AC21"/>
    <mergeCell ref="R14:AC14"/>
    <mergeCell ref="R17:AC17"/>
    <mergeCell ref="R18:AC18"/>
    <mergeCell ref="F25:Q25"/>
    <mergeCell ref="R23:AC23"/>
    <mergeCell ref="R24:AC24"/>
    <mergeCell ref="R26:AC26"/>
    <mergeCell ref="A1:AO3"/>
    <mergeCell ref="F5:Q5"/>
    <mergeCell ref="F6:Q6"/>
    <mergeCell ref="AD12:AO12"/>
    <mergeCell ref="AD11:AO11"/>
    <mergeCell ref="F10:Q10"/>
    <mergeCell ref="AD5:AO5"/>
    <mergeCell ref="AD6:AO6"/>
    <mergeCell ref="AD9:AO9"/>
    <mergeCell ref="R5:AC5"/>
    <mergeCell ref="R6:AC6"/>
    <mergeCell ref="R9:AC9"/>
    <mergeCell ref="R11:AC11"/>
    <mergeCell ref="R12:AC12"/>
    <mergeCell ref="R8:AC8"/>
    <mergeCell ref="R10:AC10"/>
    <mergeCell ref="AD13:AO13"/>
    <mergeCell ref="F14:Q14"/>
    <mergeCell ref="F22:Q22"/>
    <mergeCell ref="AD21:AO21"/>
    <mergeCell ref="R45:AC45"/>
    <mergeCell ref="F49:Q49"/>
    <mergeCell ref="R49:AC49"/>
    <mergeCell ref="R34:AC34"/>
    <mergeCell ref="R36:AC36"/>
    <mergeCell ref="R38:AC38"/>
    <mergeCell ref="R39:AC39"/>
    <mergeCell ref="R37:AC37"/>
    <mergeCell ref="F41:Q41"/>
    <mergeCell ref="R42:AC42"/>
    <mergeCell ref="R43:AC43"/>
    <mergeCell ref="R51:AC51"/>
    <mergeCell ref="R48:AC48"/>
    <mergeCell ref="R53:AC53"/>
    <mergeCell ref="R52:AC52"/>
    <mergeCell ref="F51:Q51"/>
    <mergeCell ref="AD61:AO61"/>
    <mergeCell ref="AD60:AO60"/>
    <mergeCell ref="R59:AC59"/>
    <mergeCell ref="AD59:AO59"/>
    <mergeCell ref="R60:AC60"/>
    <mergeCell ref="R61:AC61"/>
    <mergeCell ref="R58:AC58"/>
    <mergeCell ref="AD58:AO58"/>
    <mergeCell ref="AD57:AO57"/>
    <mergeCell ref="AD48:AO48"/>
    <mergeCell ref="AD49:AO49"/>
    <mergeCell ref="R56:AC56"/>
    <mergeCell ref="AD56:AO56"/>
    <mergeCell ref="R62:AC62"/>
    <mergeCell ref="F63:Q63"/>
    <mergeCell ref="R63:AC63"/>
    <mergeCell ref="F70:Q70"/>
    <mergeCell ref="R70:AC70"/>
    <mergeCell ref="F71:Q71"/>
    <mergeCell ref="AD71:AO71"/>
    <mergeCell ref="F67:Q67"/>
    <mergeCell ref="R67:AC67"/>
    <mergeCell ref="F65:Q65"/>
    <mergeCell ref="F64:Q64"/>
    <mergeCell ref="R64:AC64"/>
    <mergeCell ref="F66:Q66"/>
    <mergeCell ref="R66:AC66"/>
    <mergeCell ref="F69:Q69"/>
    <mergeCell ref="R69:AC69"/>
    <mergeCell ref="F68:Q68"/>
    <mergeCell ref="AD68:AO68"/>
  </mergeCells>
  <phoneticPr fontId="29" type="noConversion"/>
  <pageMargins left="0.75" right="0.75" top="1" bottom="1" header="0.5" footer="0.5"/>
  <pageSetup scale="46" orientation="portrait" horizontalDpi="4294967292" verticalDpi="4294967292" r:id="rId1"/>
  <rowBreaks count="1" manualBreakCount="1">
    <brk id="46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topLeftCell="A48" zoomScale="82" zoomScaleSheetLayoutView="82" workbookViewId="0">
      <selection activeCell="E76" sqref="E76"/>
    </sheetView>
  </sheetViews>
  <sheetFormatPr defaultColWidth="11.42578125" defaultRowHeight="15"/>
  <cols>
    <col min="2" max="2" width="10.85546875" customWidth="1"/>
    <col min="16" max="16" width="18.42578125" customWidth="1"/>
  </cols>
  <sheetData>
    <row r="1" spans="1:16">
      <c r="B1" s="600" t="s">
        <v>372</v>
      </c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</row>
    <row r="2" spans="1:16"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6"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</row>
    <row r="4" spans="1:16">
      <c r="A4" s="419"/>
      <c r="B4" s="746"/>
      <c r="C4" s="746"/>
      <c r="D4" s="746"/>
      <c r="E4" s="766"/>
      <c r="F4" s="766"/>
      <c r="G4" s="766"/>
      <c r="H4" s="766"/>
      <c r="I4" s="766"/>
      <c r="J4" s="766"/>
      <c r="K4" s="766"/>
      <c r="L4" s="766"/>
      <c r="M4" s="772"/>
      <c r="N4" s="772"/>
      <c r="O4" s="772"/>
      <c r="P4" s="729"/>
    </row>
    <row r="5" spans="1:16">
      <c r="A5" s="419"/>
      <c r="B5" s="751"/>
      <c r="C5" s="751"/>
      <c r="D5" s="752"/>
      <c r="E5" s="729" t="s">
        <v>85</v>
      </c>
      <c r="F5" s="730"/>
      <c r="G5" s="730"/>
      <c r="H5" s="730"/>
      <c r="I5" s="730" t="s">
        <v>177</v>
      </c>
      <c r="J5" s="730"/>
      <c r="K5" s="730"/>
      <c r="L5" s="730"/>
      <c r="M5" s="730" t="s">
        <v>373</v>
      </c>
      <c r="N5" s="730"/>
      <c r="O5" s="730"/>
      <c r="P5" s="730"/>
    </row>
    <row r="6" spans="1:16">
      <c r="B6" s="713" t="s">
        <v>374</v>
      </c>
      <c r="C6" s="714"/>
      <c r="D6" s="715"/>
      <c r="E6" s="551">
        <v>3</v>
      </c>
      <c r="F6" s="745" t="s">
        <v>568</v>
      </c>
      <c r="G6" s="746"/>
      <c r="H6" s="747"/>
      <c r="I6" s="551">
        <v>5</v>
      </c>
      <c r="J6" s="745" t="s">
        <v>375</v>
      </c>
      <c r="K6" s="746"/>
      <c r="L6" s="747"/>
      <c r="M6" s="52">
        <v>7</v>
      </c>
      <c r="N6" s="745" t="s">
        <v>375</v>
      </c>
      <c r="O6" s="746"/>
      <c r="P6" s="747"/>
    </row>
    <row r="7" spans="1:16">
      <c r="B7" s="769" t="s">
        <v>376</v>
      </c>
      <c r="C7" s="770"/>
      <c r="D7" s="771"/>
      <c r="E7" s="551">
        <v>3</v>
      </c>
      <c r="F7" s="740" t="s">
        <v>568</v>
      </c>
      <c r="G7" s="744"/>
      <c r="H7" s="750"/>
      <c r="I7" s="52">
        <v>5</v>
      </c>
      <c r="J7" s="745" t="s">
        <v>375</v>
      </c>
      <c r="K7" s="746"/>
      <c r="L7" s="747"/>
      <c r="M7" s="565">
        <v>7</v>
      </c>
      <c r="N7" s="745" t="s">
        <v>375</v>
      </c>
      <c r="O7" s="746"/>
      <c r="P7" s="747"/>
    </row>
    <row r="8" spans="1:16">
      <c r="B8" s="713" t="s">
        <v>377</v>
      </c>
      <c r="C8" s="714"/>
      <c r="D8" s="715"/>
      <c r="E8" s="551">
        <v>0</v>
      </c>
      <c r="F8" s="760" t="s">
        <v>378</v>
      </c>
      <c r="G8" s="761"/>
      <c r="H8" s="762"/>
      <c r="I8" s="52">
        <v>1</v>
      </c>
      <c r="J8" s="740" t="s">
        <v>555</v>
      </c>
      <c r="K8" s="744"/>
      <c r="L8" s="750"/>
      <c r="M8" s="52">
        <v>1</v>
      </c>
      <c r="N8" s="740" t="s">
        <v>555</v>
      </c>
      <c r="O8" s="744"/>
      <c r="P8" s="750"/>
    </row>
    <row r="9" spans="1:16">
      <c r="B9" s="716" t="s">
        <v>379</v>
      </c>
      <c r="C9" s="717"/>
      <c r="D9" s="718"/>
      <c r="E9" s="551">
        <v>0</v>
      </c>
      <c r="F9" s="763" t="s">
        <v>378</v>
      </c>
      <c r="G9" s="764"/>
      <c r="H9" s="765"/>
      <c r="I9" s="551">
        <v>0</v>
      </c>
      <c r="J9" s="740" t="s">
        <v>378</v>
      </c>
      <c r="K9" s="744"/>
      <c r="L9" s="750"/>
      <c r="M9" s="29">
        <v>0</v>
      </c>
      <c r="N9" s="773" t="s">
        <v>378</v>
      </c>
      <c r="O9" s="751"/>
      <c r="P9" s="752"/>
    </row>
    <row r="10" spans="1:16">
      <c r="B10" s="10"/>
      <c r="C10" s="10"/>
      <c r="D10" s="10"/>
      <c r="E10" s="9"/>
      <c r="F10" s="10"/>
      <c r="G10" s="10"/>
      <c r="H10" s="9"/>
      <c r="I10" s="9"/>
      <c r="J10" s="9"/>
      <c r="K10" s="9"/>
      <c r="L10" s="9"/>
      <c r="M10" s="10"/>
      <c r="N10" s="10"/>
      <c r="O10" s="10"/>
      <c r="P10" s="10"/>
    </row>
    <row r="11" spans="1:16">
      <c r="B11" s="601" t="s">
        <v>380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</row>
    <row r="12" spans="1:16"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</row>
    <row r="13" spans="1:16"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</row>
    <row r="14" spans="1:16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>
      <c r="B15" s="25"/>
      <c r="C15" s="25"/>
      <c r="D15" s="26"/>
      <c r="E15" s="730" t="s">
        <v>85</v>
      </c>
      <c r="F15" s="756"/>
      <c r="G15" s="756"/>
      <c r="H15" s="756"/>
      <c r="I15" s="730" t="s">
        <v>177</v>
      </c>
      <c r="J15" s="730"/>
      <c r="K15" s="730"/>
      <c r="L15" s="730"/>
      <c r="M15" s="730" t="s">
        <v>373</v>
      </c>
      <c r="N15" s="730"/>
      <c r="O15" s="730"/>
      <c r="P15" s="730"/>
    </row>
    <row r="16" spans="1:16">
      <c r="B16" s="713" t="s">
        <v>381</v>
      </c>
      <c r="C16" s="714"/>
      <c r="D16" s="715"/>
      <c r="E16" s="489">
        <v>2</v>
      </c>
      <c r="F16" s="757" t="s">
        <v>382</v>
      </c>
      <c r="G16" s="758"/>
      <c r="H16" s="759"/>
      <c r="I16" s="555">
        <v>3</v>
      </c>
      <c r="J16" s="740" t="s">
        <v>546</v>
      </c>
      <c r="K16" s="741"/>
      <c r="L16" s="742"/>
      <c r="M16" s="555">
        <v>3</v>
      </c>
      <c r="N16" s="740" t="s">
        <v>546</v>
      </c>
      <c r="O16" s="741"/>
      <c r="P16" s="742"/>
    </row>
    <row r="17" spans="2:16">
      <c r="B17" s="713" t="s">
        <v>383</v>
      </c>
      <c r="C17" s="714"/>
      <c r="D17" s="715"/>
      <c r="E17" s="490">
        <v>0</v>
      </c>
      <c r="F17" s="741" t="s">
        <v>378</v>
      </c>
      <c r="G17" s="744"/>
      <c r="H17" s="750"/>
      <c r="I17" s="551">
        <v>2</v>
      </c>
      <c r="J17" s="740" t="s">
        <v>384</v>
      </c>
      <c r="K17" s="744"/>
      <c r="L17" s="750"/>
      <c r="M17" s="551">
        <v>2</v>
      </c>
      <c r="N17" s="740" t="s">
        <v>384</v>
      </c>
      <c r="O17" s="744"/>
      <c r="P17" s="750"/>
    </row>
    <row r="18" spans="2:16">
      <c r="B18" s="753" t="s">
        <v>385</v>
      </c>
      <c r="C18" s="754"/>
      <c r="D18" s="755"/>
      <c r="E18" s="490">
        <v>4</v>
      </c>
      <c r="F18" s="726" t="s">
        <v>382</v>
      </c>
      <c r="G18" s="721"/>
      <c r="H18" s="748"/>
      <c r="I18" s="551">
        <v>5</v>
      </c>
      <c r="J18" s="740" t="s">
        <v>386</v>
      </c>
      <c r="K18" s="741"/>
      <c r="L18" s="742"/>
      <c r="M18" s="555">
        <v>5</v>
      </c>
      <c r="N18" s="740" t="s">
        <v>386</v>
      </c>
      <c r="O18" s="741"/>
      <c r="P18" s="742"/>
    </row>
    <row r="19" spans="2:16">
      <c r="B19" s="713" t="s">
        <v>387</v>
      </c>
      <c r="C19" s="714"/>
      <c r="D19" s="715"/>
      <c r="E19" s="490">
        <v>0</v>
      </c>
      <c r="F19" s="741" t="s">
        <v>378</v>
      </c>
      <c r="G19" s="744"/>
      <c r="H19" s="750"/>
      <c r="I19" s="555">
        <v>5</v>
      </c>
      <c r="J19" s="740" t="s">
        <v>388</v>
      </c>
      <c r="K19" s="744"/>
      <c r="L19" s="750"/>
      <c r="M19" s="555">
        <v>5</v>
      </c>
      <c r="N19" s="740" t="s">
        <v>388</v>
      </c>
      <c r="O19" s="744"/>
      <c r="P19" s="750"/>
    </row>
    <row r="20" spans="2:16">
      <c r="B20" s="713" t="s">
        <v>389</v>
      </c>
      <c r="C20" s="714"/>
      <c r="D20" s="715"/>
      <c r="E20" s="490">
        <v>0</v>
      </c>
      <c r="F20" s="741" t="s">
        <v>378</v>
      </c>
      <c r="G20" s="744"/>
      <c r="H20" s="750"/>
      <c r="I20" s="555">
        <v>0</v>
      </c>
      <c r="J20" s="740" t="s">
        <v>378</v>
      </c>
      <c r="K20" s="744"/>
      <c r="L20" s="750"/>
      <c r="M20" s="555">
        <v>0</v>
      </c>
      <c r="N20" s="740" t="s">
        <v>378</v>
      </c>
      <c r="O20" s="744"/>
      <c r="P20" s="750"/>
    </row>
    <row r="21" spans="2:16">
      <c r="B21" s="713" t="s">
        <v>390</v>
      </c>
      <c r="C21" s="714"/>
      <c r="D21" s="715"/>
      <c r="E21" s="490">
        <v>2</v>
      </c>
      <c r="F21" s="726" t="s">
        <v>569</v>
      </c>
      <c r="G21" s="721"/>
      <c r="H21" s="748"/>
      <c r="I21" s="551">
        <v>3</v>
      </c>
      <c r="J21" s="740" t="s">
        <v>391</v>
      </c>
      <c r="K21" s="741"/>
      <c r="L21" s="742"/>
      <c r="M21" s="551">
        <v>3</v>
      </c>
      <c r="N21" s="740" t="s">
        <v>391</v>
      </c>
      <c r="O21" s="741"/>
      <c r="P21" s="742"/>
    </row>
    <row r="22" spans="2:16">
      <c r="B22" s="753" t="s">
        <v>392</v>
      </c>
      <c r="C22" s="754"/>
      <c r="D22" s="755"/>
      <c r="E22" s="490">
        <v>2</v>
      </c>
      <c r="F22" s="726" t="s">
        <v>569</v>
      </c>
      <c r="G22" s="721"/>
      <c r="H22" s="748"/>
      <c r="I22" s="551">
        <v>4</v>
      </c>
      <c r="J22" s="740" t="s">
        <v>384</v>
      </c>
      <c r="K22" s="741"/>
      <c r="L22" s="742"/>
      <c r="M22" s="551">
        <v>4</v>
      </c>
      <c r="N22" s="740" t="s">
        <v>384</v>
      </c>
      <c r="O22" s="741"/>
      <c r="P22" s="742"/>
    </row>
    <row r="23" spans="2:16">
      <c r="B23" s="753" t="s">
        <v>393</v>
      </c>
      <c r="C23" s="754"/>
      <c r="D23" s="755"/>
      <c r="E23" s="490">
        <v>0</v>
      </c>
      <c r="F23" s="741" t="s">
        <v>378</v>
      </c>
      <c r="G23" s="744"/>
      <c r="H23" s="750"/>
      <c r="I23" s="555">
        <v>4</v>
      </c>
      <c r="J23" s="740" t="s">
        <v>388</v>
      </c>
      <c r="K23" s="744"/>
      <c r="L23" s="750"/>
      <c r="M23" s="555">
        <v>4</v>
      </c>
      <c r="N23" s="740" t="s">
        <v>388</v>
      </c>
      <c r="O23" s="744"/>
      <c r="P23" s="750"/>
    </row>
    <row r="24" spans="2:16">
      <c r="B24" s="753" t="s">
        <v>394</v>
      </c>
      <c r="C24" s="754"/>
      <c r="D24" s="755"/>
      <c r="E24" s="490">
        <v>0</v>
      </c>
      <c r="F24" s="741" t="s">
        <v>378</v>
      </c>
      <c r="G24" s="744"/>
      <c r="H24" s="750"/>
      <c r="I24" s="555">
        <v>0</v>
      </c>
      <c r="J24" s="740" t="s">
        <v>378</v>
      </c>
      <c r="K24" s="744"/>
      <c r="L24" s="750"/>
      <c r="M24" s="555">
        <v>0</v>
      </c>
      <c r="N24" s="740" t="s">
        <v>378</v>
      </c>
      <c r="O24" s="744"/>
      <c r="P24" s="750"/>
    </row>
    <row r="25" spans="2:16">
      <c r="B25" s="713" t="s">
        <v>395</v>
      </c>
      <c r="C25" s="714"/>
      <c r="D25" s="715"/>
      <c r="E25" s="490">
        <v>1</v>
      </c>
      <c r="F25" s="726" t="s">
        <v>569</v>
      </c>
      <c r="G25" s="721"/>
      <c r="H25" s="748"/>
      <c r="I25" s="551">
        <v>2</v>
      </c>
      <c r="J25" s="740" t="s">
        <v>556</v>
      </c>
      <c r="K25" s="741"/>
      <c r="L25" s="742"/>
      <c r="M25" s="551">
        <v>2</v>
      </c>
      <c r="N25" s="740" t="s">
        <v>556</v>
      </c>
      <c r="O25" s="741"/>
      <c r="P25" s="742"/>
    </row>
    <row r="26" spans="2:16">
      <c r="B26" s="713" t="s">
        <v>396</v>
      </c>
      <c r="C26" s="714"/>
      <c r="D26" s="715"/>
      <c r="E26" s="490">
        <v>38</v>
      </c>
      <c r="F26" s="726" t="s">
        <v>570</v>
      </c>
      <c r="G26" s="721"/>
      <c r="H26" s="748"/>
      <c r="I26" s="551">
        <v>38</v>
      </c>
      <c r="J26" s="726" t="s">
        <v>570</v>
      </c>
      <c r="K26" s="721"/>
      <c r="L26" s="748"/>
      <c r="M26" s="551">
        <v>38</v>
      </c>
      <c r="N26" s="726" t="s">
        <v>570</v>
      </c>
      <c r="O26" s="721"/>
      <c r="P26" s="748"/>
    </row>
    <row r="27" spans="2:16">
      <c r="B27" s="713" t="s">
        <v>398</v>
      </c>
      <c r="C27" s="714"/>
      <c r="D27" s="715"/>
      <c r="E27" s="490">
        <v>15</v>
      </c>
      <c r="F27" s="726" t="s">
        <v>571</v>
      </c>
      <c r="G27" s="721"/>
      <c r="H27" s="748"/>
      <c r="I27" s="552">
        <v>16</v>
      </c>
      <c r="J27" s="740" t="s">
        <v>399</v>
      </c>
      <c r="K27" s="741"/>
      <c r="L27" s="742"/>
      <c r="M27" s="52">
        <v>16</v>
      </c>
      <c r="N27" s="740" t="s">
        <v>399</v>
      </c>
      <c r="O27" s="741"/>
      <c r="P27" s="742"/>
    </row>
    <row r="28" spans="2:16">
      <c r="B28" s="713" t="s">
        <v>400</v>
      </c>
      <c r="C28" s="714"/>
      <c r="D28" s="715"/>
      <c r="E28" s="490">
        <v>39</v>
      </c>
      <c r="F28" s="726" t="s">
        <v>401</v>
      </c>
      <c r="G28" s="721"/>
      <c r="H28" s="748"/>
      <c r="I28" s="552">
        <v>39</v>
      </c>
      <c r="J28" s="740" t="s">
        <v>386</v>
      </c>
      <c r="K28" s="741"/>
      <c r="L28" s="742"/>
      <c r="M28" s="52">
        <v>39</v>
      </c>
      <c r="N28" s="740" t="s">
        <v>402</v>
      </c>
      <c r="O28" s="741"/>
      <c r="P28" s="742"/>
    </row>
    <row r="29" spans="2:16">
      <c r="B29" s="713" t="s">
        <v>403</v>
      </c>
      <c r="C29" s="714"/>
      <c r="D29" s="715"/>
      <c r="E29" s="490">
        <v>17</v>
      </c>
      <c r="F29" s="726" t="s">
        <v>404</v>
      </c>
      <c r="G29" s="721"/>
      <c r="H29" s="748"/>
      <c r="I29" s="552">
        <v>17</v>
      </c>
      <c r="J29" s="740" t="s">
        <v>391</v>
      </c>
      <c r="K29" s="741"/>
      <c r="L29" s="742"/>
      <c r="M29" s="52">
        <v>17</v>
      </c>
      <c r="N29" s="740" t="s">
        <v>402</v>
      </c>
      <c r="O29" s="741"/>
      <c r="P29" s="742"/>
    </row>
    <row r="30" spans="2:16">
      <c r="B30" s="713" t="s">
        <v>405</v>
      </c>
      <c r="C30" s="714"/>
      <c r="D30" s="715"/>
      <c r="E30" s="490">
        <v>24</v>
      </c>
      <c r="F30" s="726" t="s">
        <v>401</v>
      </c>
      <c r="G30" s="721"/>
      <c r="H30" s="748"/>
      <c r="I30" s="551">
        <v>16</v>
      </c>
      <c r="J30" s="740" t="s">
        <v>547</v>
      </c>
      <c r="K30" s="741"/>
      <c r="L30" s="742"/>
      <c r="M30" s="582">
        <v>16</v>
      </c>
      <c r="N30" s="740" t="s">
        <v>547</v>
      </c>
      <c r="O30" s="741"/>
      <c r="P30" s="742"/>
    </row>
    <row r="31" spans="2:16">
      <c r="B31" s="713" t="s">
        <v>406</v>
      </c>
      <c r="C31" s="714"/>
      <c r="D31" s="715"/>
      <c r="E31" s="490">
        <v>4</v>
      </c>
      <c r="F31" s="726" t="s">
        <v>407</v>
      </c>
      <c r="G31" s="721"/>
      <c r="H31" s="748"/>
      <c r="I31" s="552">
        <v>2</v>
      </c>
      <c r="J31" s="740" t="s">
        <v>548</v>
      </c>
      <c r="K31" s="741"/>
      <c r="L31" s="742"/>
      <c r="M31" s="583">
        <v>2</v>
      </c>
      <c r="N31" s="740" t="s">
        <v>548</v>
      </c>
      <c r="O31" s="741"/>
      <c r="P31" s="742"/>
    </row>
    <row r="32" spans="2:16">
      <c r="B32" s="713" t="s">
        <v>408</v>
      </c>
      <c r="C32" s="714"/>
      <c r="D32" s="715"/>
      <c r="E32" s="490">
        <v>25</v>
      </c>
      <c r="F32" s="726" t="s">
        <v>570</v>
      </c>
      <c r="G32" s="721"/>
      <c r="H32" s="748"/>
      <c r="I32" s="552">
        <v>22</v>
      </c>
      <c r="J32" s="740" t="s">
        <v>388</v>
      </c>
      <c r="K32" s="741"/>
      <c r="L32" s="742"/>
      <c r="M32" s="52">
        <v>22</v>
      </c>
      <c r="N32" s="740" t="s">
        <v>388</v>
      </c>
      <c r="O32" s="741"/>
      <c r="P32" s="742"/>
    </row>
    <row r="33" spans="2:17">
      <c r="B33" s="713" t="s">
        <v>409</v>
      </c>
      <c r="C33" s="714"/>
      <c r="D33" s="715"/>
      <c r="E33" s="490">
        <v>6</v>
      </c>
      <c r="F33" s="726" t="s">
        <v>572</v>
      </c>
      <c r="G33" s="721"/>
      <c r="H33" s="748"/>
      <c r="I33" s="552">
        <v>5</v>
      </c>
      <c r="J33" s="740" t="s">
        <v>549</v>
      </c>
      <c r="K33" s="741"/>
      <c r="L33" s="742"/>
      <c r="M33" s="583">
        <v>5</v>
      </c>
      <c r="N33" s="740" t="s">
        <v>549</v>
      </c>
      <c r="O33" s="741"/>
      <c r="P33" s="742"/>
    </row>
    <row r="34" spans="2:17">
      <c r="B34" s="713" t="s">
        <v>410</v>
      </c>
      <c r="C34" s="714"/>
      <c r="D34" s="715"/>
      <c r="E34" s="490">
        <v>24</v>
      </c>
      <c r="F34" s="726" t="s">
        <v>401</v>
      </c>
      <c r="G34" s="721"/>
      <c r="H34" s="748"/>
      <c r="I34" s="552">
        <v>24</v>
      </c>
      <c r="J34" s="740" t="s">
        <v>541</v>
      </c>
      <c r="K34" s="741"/>
      <c r="L34" s="742"/>
      <c r="M34" s="52">
        <v>24</v>
      </c>
      <c r="N34" s="740" t="s">
        <v>411</v>
      </c>
      <c r="O34" s="741"/>
      <c r="P34" s="742"/>
    </row>
    <row r="35" spans="2:17">
      <c r="B35" s="713" t="s">
        <v>412</v>
      </c>
      <c r="C35" s="717"/>
      <c r="D35" s="718"/>
      <c r="E35" s="59">
        <v>8</v>
      </c>
      <c r="F35" s="749" t="s">
        <v>397</v>
      </c>
      <c r="G35" s="724"/>
      <c r="H35" s="725"/>
      <c r="I35" s="550">
        <v>6</v>
      </c>
      <c r="J35" s="740" t="s">
        <v>386</v>
      </c>
      <c r="K35" s="741"/>
      <c r="L35" s="742"/>
      <c r="M35" s="29">
        <v>6</v>
      </c>
      <c r="N35" s="740" t="s">
        <v>413</v>
      </c>
      <c r="O35" s="741"/>
      <c r="P35" s="742"/>
    </row>
    <row r="36" spans="2:17">
      <c r="B36" s="9"/>
      <c r="C36" s="10"/>
      <c r="D36" s="10"/>
      <c r="E36" s="10"/>
      <c r="F36" s="10"/>
      <c r="G36" s="10"/>
      <c r="H36" s="10"/>
      <c r="I36" s="10"/>
      <c r="J36" s="9"/>
      <c r="K36" s="9"/>
      <c r="L36" s="9"/>
      <c r="M36" s="9"/>
      <c r="N36" s="9"/>
      <c r="O36" s="9"/>
      <c r="P36" s="9"/>
    </row>
    <row r="37" spans="2:17">
      <c r="B37" s="601" t="s">
        <v>414</v>
      </c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</row>
    <row r="38" spans="2:17">
      <c r="B38" s="601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</row>
    <row r="39" spans="2:17"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</row>
    <row r="40" spans="2:17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7">
      <c r="B41" s="25"/>
      <c r="C41" s="25"/>
      <c r="D41" s="26"/>
      <c r="E41" s="730" t="s">
        <v>85</v>
      </c>
      <c r="F41" s="730"/>
      <c r="G41" s="730"/>
      <c r="H41" s="730"/>
      <c r="I41" s="730" t="s">
        <v>177</v>
      </c>
      <c r="J41" s="730"/>
      <c r="K41" s="730"/>
      <c r="L41" s="730"/>
      <c r="M41" s="730" t="s">
        <v>373</v>
      </c>
      <c r="N41" s="730"/>
      <c r="O41" s="730"/>
      <c r="P41" s="730"/>
    </row>
    <row r="42" spans="2:17">
      <c r="B42" s="713" t="s">
        <v>415</v>
      </c>
      <c r="C42" s="714"/>
      <c r="D42" s="715"/>
      <c r="E42" s="555">
        <v>4</v>
      </c>
      <c r="F42" s="745" t="s">
        <v>382</v>
      </c>
      <c r="G42" s="746"/>
      <c r="H42" s="747"/>
      <c r="I42" s="551">
        <v>5</v>
      </c>
      <c r="J42" s="740" t="s">
        <v>416</v>
      </c>
      <c r="K42" s="741"/>
      <c r="L42" s="742"/>
      <c r="M42" s="551">
        <v>5</v>
      </c>
      <c r="N42" s="740" t="s">
        <v>416</v>
      </c>
      <c r="O42" s="741"/>
      <c r="P42" s="742"/>
      <c r="Q42" s="42"/>
    </row>
    <row r="43" spans="2:17">
      <c r="B43" s="713" t="s">
        <v>417</v>
      </c>
      <c r="C43" s="714"/>
      <c r="D43" s="715"/>
      <c r="E43" s="555">
        <v>2</v>
      </c>
      <c r="F43" s="737" t="s">
        <v>569</v>
      </c>
      <c r="G43" s="738"/>
      <c r="H43" s="739"/>
      <c r="I43" s="566">
        <v>4</v>
      </c>
      <c r="J43" s="740" t="s">
        <v>418</v>
      </c>
      <c r="K43" s="741"/>
      <c r="L43" s="742"/>
      <c r="M43" s="566">
        <v>4</v>
      </c>
      <c r="N43" s="740" t="s">
        <v>418</v>
      </c>
      <c r="O43" s="741"/>
      <c r="P43" s="742"/>
    </row>
    <row r="44" spans="2:17">
      <c r="B44" s="713" t="s">
        <v>419</v>
      </c>
      <c r="C44" s="714"/>
      <c r="D44" s="715"/>
      <c r="E44" s="555">
        <v>8</v>
      </c>
      <c r="F44" s="737" t="s">
        <v>397</v>
      </c>
      <c r="G44" s="738"/>
      <c r="H44" s="739"/>
      <c r="I44" s="566">
        <v>10</v>
      </c>
      <c r="J44" s="740" t="s">
        <v>386</v>
      </c>
      <c r="K44" s="741"/>
      <c r="L44" s="742"/>
      <c r="M44" s="566">
        <v>10</v>
      </c>
      <c r="N44" s="740" t="s">
        <v>386</v>
      </c>
      <c r="O44" s="741"/>
      <c r="P44" s="742"/>
    </row>
    <row r="45" spans="2:17">
      <c r="B45" s="713" t="s">
        <v>420</v>
      </c>
      <c r="C45" s="714"/>
      <c r="D45" s="715"/>
      <c r="E45" s="555">
        <v>3</v>
      </c>
      <c r="F45" s="737" t="s">
        <v>569</v>
      </c>
      <c r="G45" s="738"/>
      <c r="H45" s="739"/>
      <c r="I45" s="551">
        <v>8</v>
      </c>
      <c r="J45" s="740" t="s">
        <v>384</v>
      </c>
      <c r="K45" s="741"/>
      <c r="L45" s="742"/>
      <c r="M45" s="551">
        <v>8</v>
      </c>
      <c r="N45" s="740" t="s">
        <v>384</v>
      </c>
      <c r="O45" s="741"/>
      <c r="P45" s="742"/>
    </row>
    <row r="46" spans="2:17">
      <c r="B46" s="713" t="s">
        <v>421</v>
      </c>
      <c r="C46" s="714"/>
      <c r="D46" s="715"/>
      <c r="E46" s="555">
        <v>12</v>
      </c>
      <c r="F46" s="737" t="s">
        <v>397</v>
      </c>
      <c r="G46" s="738"/>
      <c r="H46" s="739"/>
      <c r="I46" s="566">
        <v>15</v>
      </c>
      <c r="J46" s="740" t="s">
        <v>386</v>
      </c>
      <c r="K46" s="741"/>
      <c r="L46" s="742"/>
      <c r="M46" s="566">
        <v>15</v>
      </c>
      <c r="N46" s="740" t="s">
        <v>386</v>
      </c>
      <c r="O46" s="741"/>
      <c r="P46" s="742"/>
    </row>
    <row r="47" spans="2:17">
      <c r="B47" s="713" t="s">
        <v>422</v>
      </c>
      <c r="C47" s="714"/>
      <c r="D47" s="715"/>
      <c r="E47" s="555">
        <v>5</v>
      </c>
      <c r="F47" s="737" t="s">
        <v>569</v>
      </c>
      <c r="G47" s="738"/>
      <c r="H47" s="739"/>
      <c r="I47" s="110">
        <v>12</v>
      </c>
      <c r="J47" s="740" t="s">
        <v>384</v>
      </c>
      <c r="K47" s="741"/>
      <c r="L47" s="742"/>
      <c r="M47" s="110">
        <v>12</v>
      </c>
      <c r="N47" s="740" t="s">
        <v>384</v>
      </c>
      <c r="O47" s="741"/>
      <c r="P47" s="742"/>
    </row>
    <row r="48" spans="2:17">
      <c r="B48" s="713" t="s">
        <v>423</v>
      </c>
      <c r="C48" s="714"/>
      <c r="D48" s="715"/>
      <c r="E48" s="555">
        <v>24</v>
      </c>
      <c r="F48" s="737" t="s">
        <v>401</v>
      </c>
      <c r="G48" s="738"/>
      <c r="H48" s="739"/>
      <c r="I48" s="566">
        <v>24</v>
      </c>
      <c r="J48" s="740" t="s">
        <v>424</v>
      </c>
      <c r="K48" s="741"/>
      <c r="L48" s="742"/>
      <c r="M48" s="566">
        <v>24</v>
      </c>
      <c r="N48" s="740" t="s">
        <v>411</v>
      </c>
      <c r="O48" s="741"/>
      <c r="P48" s="742"/>
    </row>
    <row r="49" spans="2:17">
      <c r="B49" s="713" t="s">
        <v>425</v>
      </c>
      <c r="C49" s="714"/>
      <c r="D49" s="715"/>
      <c r="E49" s="555">
        <v>14</v>
      </c>
      <c r="F49" s="737" t="s">
        <v>401</v>
      </c>
      <c r="G49" s="738"/>
      <c r="H49" s="739"/>
      <c r="I49" s="566">
        <v>24</v>
      </c>
      <c r="J49" s="740" t="s">
        <v>555</v>
      </c>
      <c r="K49" s="741"/>
      <c r="L49" s="742"/>
      <c r="M49" s="566">
        <v>24</v>
      </c>
      <c r="N49" s="743" t="s">
        <v>557</v>
      </c>
      <c r="O49" s="741"/>
      <c r="P49" s="742"/>
    </row>
    <row r="50" spans="2:17">
      <c r="B50" s="713" t="s">
        <v>426</v>
      </c>
      <c r="C50" s="714"/>
      <c r="D50" s="715"/>
      <c r="E50" s="555">
        <v>37</v>
      </c>
      <c r="F50" s="737" t="s">
        <v>428</v>
      </c>
      <c r="G50" s="738"/>
      <c r="H50" s="739"/>
      <c r="I50" s="551">
        <v>37</v>
      </c>
      <c r="J50" s="740" t="s">
        <v>427</v>
      </c>
      <c r="K50" s="744"/>
      <c r="L50" s="744"/>
      <c r="M50" s="52">
        <v>37</v>
      </c>
      <c r="N50" s="741" t="s">
        <v>428</v>
      </c>
      <c r="O50" s="744"/>
      <c r="P50" s="744"/>
      <c r="Q50" s="42"/>
    </row>
    <row r="51" spans="2:17">
      <c r="B51" s="713" t="s">
        <v>429</v>
      </c>
      <c r="C51" s="717"/>
      <c r="D51" s="718"/>
      <c r="E51" s="60">
        <v>35</v>
      </c>
      <c r="F51" s="733" t="s">
        <v>573</v>
      </c>
      <c r="G51" s="734"/>
      <c r="H51" s="735"/>
      <c r="I51" s="550">
        <v>32</v>
      </c>
      <c r="J51" s="723" t="s">
        <v>430</v>
      </c>
      <c r="K51" s="724"/>
      <c r="L51" s="725"/>
      <c r="M51" s="550">
        <v>32</v>
      </c>
      <c r="N51" s="723" t="s">
        <v>430</v>
      </c>
      <c r="O51" s="724"/>
      <c r="P51" s="725"/>
    </row>
    <row r="52" spans="2:17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7">
      <c r="B53" s="601" t="s">
        <v>431</v>
      </c>
      <c r="C53" s="601"/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</row>
    <row r="54" spans="2:17"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601"/>
      <c r="M54" s="601"/>
      <c r="N54" s="601"/>
      <c r="O54" s="601"/>
      <c r="P54" s="601"/>
    </row>
    <row r="55" spans="2:17">
      <c r="B55" s="601"/>
      <c r="C55" s="601"/>
      <c r="D55" s="601"/>
      <c r="E55" s="601"/>
      <c r="F55" s="601"/>
      <c r="G55" s="601"/>
      <c r="H55" s="601"/>
      <c r="I55" s="601"/>
      <c r="J55" s="601"/>
      <c r="K55" s="601"/>
      <c r="L55" s="601"/>
      <c r="M55" s="601"/>
      <c r="N55" s="601"/>
      <c r="O55" s="601"/>
      <c r="P55" s="601"/>
    </row>
    <row r="56" spans="2:17">
      <c r="B56" s="736"/>
      <c r="C56" s="736"/>
      <c r="D56" s="73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7">
      <c r="B57" s="731"/>
      <c r="C57" s="731"/>
      <c r="D57" s="732"/>
      <c r="E57" s="729" t="s">
        <v>85</v>
      </c>
      <c r="F57" s="730"/>
      <c r="G57" s="730"/>
      <c r="H57" s="730"/>
      <c r="I57" s="730" t="s">
        <v>177</v>
      </c>
      <c r="J57" s="730"/>
      <c r="K57" s="730"/>
      <c r="L57" s="730"/>
      <c r="M57" s="730" t="s">
        <v>373</v>
      </c>
      <c r="N57" s="730"/>
      <c r="O57" s="730"/>
      <c r="P57" s="730"/>
    </row>
    <row r="58" spans="2:17">
      <c r="B58" s="713" t="s">
        <v>432</v>
      </c>
      <c r="C58" s="714"/>
      <c r="D58" s="715"/>
      <c r="E58" s="483" t="s">
        <v>574</v>
      </c>
      <c r="F58" s="720" t="s">
        <v>575</v>
      </c>
      <c r="G58" s="721"/>
      <c r="H58" s="722"/>
      <c r="I58" s="483" t="s">
        <v>576</v>
      </c>
      <c r="J58" s="728" t="s">
        <v>550</v>
      </c>
      <c r="K58" s="721"/>
      <c r="L58" s="722"/>
      <c r="M58" s="483" t="s">
        <v>574</v>
      </c>
      <c r="N58" s="728" t="s">
        <v>577</v>
      </c>
      <c r="O58" s="721"/>
      <c r="P58" s="722"/>
    </row>
    <row r="59" spans="2:17">
      <c r="B59" s="713" t="s">
        <v>437</v>
      </c>
      <c r="C59" s="714"/>
      <c r="D59" s="715"/>
      <c r="E59" s="482" t="s">
        <v>378</v>
      </c>
      <c r="F59" s="720" t="s">
        <v>378</v>
      </c>
      <c r="G59" s="726"/>
      <c r="H59" s="727"/>
      <c r="I59" s="483" t="s">
        <v>438</v>
      </c>
      <c r="J59" s="728" t="s">
        <v>439</v>
      </c>
      <c r="K59" s="721"/>
      <c r="L59" s="722"/>
      <c r="M59" s="483" t="s">
        <v>438</v>
      </c>
      <c r="N59" s="728" t="s">
        <v>439</v>
      </c>
      <c r="O59" s="721"/>
      <c r="P59" s="722"/>
    </row>
    <row r="60" spans="2:17">
      <c r="B60" s="713" t="s">
        <v>440</v>
      </c>
      <c r="C60" s="714"/>
      <c r="D60" s="715"/>
      <c r="E60" s="484" t="s">
        <v>378</v>
      </c>
      <c r="F60" s="720" t="s">
        <v>378</v>
      </c>
      <c r="G60" s="721"/>
      <c r="H60" s="722"/>
      <c r="I60" s="483" t="s">
        <v>438</v>
      </c>
      <c r="J60" s="728" t="s">
        <v>439</v>
      </c>
      <c r="K60" s="721"/>
      <c r="L60" s="722"/>
      <c r="M60" s="483" t="s">
        <v>438</v>
      </c>
      <c r="N60" s="728" t="s">
        <v>439</v>
      </c>
      <c r="O60" s="721"/>
      <c r="P60" s="722"/>
    </row>
    <row r="61" spans="2:17">
      <c r="B61" s="713" t="s">
        <v>441</v>
      </c>
      <c r="C61" s="714"/>
      <c r="D61" s="715"/>
      <c r="E61" s="556" t="s">
        <v>378</v>
      </c>
      <c r="F61" s="720" t="s">
        <v>378</v>
      </c>
      <c r="G61" s="721"/>
      <c r="H61" s="722"/>
      <c r="I61" s="482" t="s">
        <v>378</v>
      </c>
      <c r="J61" s="720" t="s">
        <v>378</v>
      </c>
      <c r="K61" s="721"/>
      <c r="L61" s="722"/>
      <c r="M61" s="482" t="s">
        <v>378</v>
      </c>
      <c r="N61" s="720" t="s">
        <v>378</v>
      </c>
      <c r="O61" s="721"/>
      <c r="P61" s="722"/>
    </row>
    <row r="62" spans="2:17">
      <c r="B62" s="713" t="s">
        <v>442</v>
      </c>
      <c r="C62" s="714"/>
      <c r="D62" s="715"/>
      <c r="E62" s="556" t="s">
        <v>378</v>
      </c>
      <c r="F62" s="720" t="s">
        <v>378</v>
      </c>
      <c r="G62" s="721"/>
      <c r="H62" s="722"/>
      <c r="I62" s="482" t="s">
        <v>378</v>
      </c>
      <c r="J62" s="720" t="s">
        <v>378</v>
      </c>
      <c r="K62" s="721"/>
      <c r="L62" s="722"/>
      <c r="M62" s="482" t="s">
        <v>378</v>
      </c>
      <c r="N62" s="720" t="s">
        <v>378</v>
      </c>
      <c r="O62" s="721"/>
      <c r="P62" s="722"/>
    </row>
    <row r="63" spans="2:17">
      <c r="B63" s="713" t="s">
        <v>443</v>
      </c>
      <c r="C63" s="714"/>
      <c r="D63" s="715"/>
      <c r="E63" s="556" t="s">
        <v>378</v>
      </c>
      <c r="F63" s="720" t="s">
        <v>378</v>
      </c>
      <c r="G63" s="721"/>
      <c r="H63" s="722"/>
      <c r="I63" s="482" t="s">
        <v>435</v>
      </c>
      <c r="J63" s="728" t="s">
        <v>436</v>
      </c>
      <c r="K63" s="721"/>
      <c r="L63" s="722"/>
      <c r="M63" s="483">
        <v>42315</v>
      </c>
      <c r="N63" s="728" t="s">
        <v>436</v>
      </c>
      <c r="O63" s="721"/>
      <c r="P63" s="722"/>
    </row>
    <row r="64" spans="2:17">
      <c r="B64" s="713" t="s">
        <v>444</v>
      </c>
      <c r="C64" s="714"/>
      <c r="D64" s="715"/>
      <c r="E64" s="485" t="s">
        <v>378</v>
      </c>
      <c r="F64" s="720" t="s">
        <v>378</v>
      </c>
      <c r="G64" s="721"/>
      <c r="H64" s="722"/>
      <c r="I64" s="482" t="s">
        <v>378</v>
      </c>
      <c r="J64" s="720" t="s">
        <v>378</v>
      </c>
      <c r="K64" s="721"/>
      <c r="L64" s="722"/>
      <c r="M64" s="482" t="s">
        <v>378</v>
      </c>
      <c r="N64" s="720" t="s">
        <v>378</v>
      </c>
      <c r="O64" s="721"/>
      <c r="P64" s="722"/>
    </row>
    <row r="65" spans="2:16">
      <c r="B65" s="713" t="s">
        <v>445</v>
      </c>
      <c r="C65" s="714"/>
      <c r="D65" s="715"/>
      <c r="E65" s="556" t="s">
        <v>378</v>
      </c>
      <c r="F65" s="720" t="s">
        <v>378</v>
      </c>
      <c r="G65" s="721"/>
      <c r="H65" s="722"/>
      <c r="I65" s="482" t="s">
        <v>378</v>
      </c>
      <c r="J65" s="720" t="s">
        <v>378</v>
      </c>
      <c r="K65" s="721"/>
      <c r="L65" s="722"/>
      <c r="M65" s="482" t="s">
        <v>378</v>
      </c>
      <c r="N65" s="720" t="s">
        <v>378</v>
      </c>
      <c r="O65" s="721"/>
      <c r="P65" s="722"/>
    </row>
    <row r="66" spans="2:16">
      <c r="B66" s="713" t="s">
        <v>446</v>
      </c>
      <c r="C66" s="714"/>
      <c r="D66" s="715"/>
      <c r="E66" s="482" t="s">
        <v>378</v>
      </c>
      <c r="F66" s="720" t="s">
        <v>378</v>
      </c>
      <c r="G66" s="721"/>
      <c r="H66" s="722"/>
      <c r="I66" s="483" t="s">
        <v>447</v>
      </c>
      <c r="J66" s="720" t="s">
        <v>448</v>
      </c>
      <c r="K66" s="721"/>
      <c r="L66" s="722"/>
      <c r="M66" s="483" t="s">
        <v>447</v>
      </c>
      <c r="N66" s="720" t="s">
        <v>448</v>
      </c>
      <c r="O66" s="721"/>
      <c r="P66" s="722"/>
    </row>
    <row r="67" spans="2:16">
      <c r="B67" s="713" t="s">
        <v>449</v>
      </c>
      <c r="C67" s="714"/>
      <c r="D67" s="715"/>
      <c r="E67" s="484" t="s">
        <v>378</v>
      </c>
      <c r="F67" s="720" t="s">
        <v>378</v>
      </c>
      <c r="G67" s="721"/>
      <c r="H67" s="722"/>
      <c r="I67" s="482" t="s">
        <v>378</v>
      </c>
      <c r="J67" s="720" t="s">
        <v>378</v>
      </c>
      <c r="K67" s="721"/>
      <c r="L67" s="722"/>
      <c r="M67" s="482" t="s">
        <v>378</v>
      </c>
      <c r="N67" s="720" t="s">
        <v>378</v>
      </c>
      <c r="O67" s="721"/>
      <c r="P67" s="722"/>
    </row>
    <row r="68" spans="2:16">
      <c r="B68" s="713" t="s">
        <v>450</v>
      </c>
      <c r="C68" s="714"/>
      <c r="D68" s="715"/>
      <c r="E68" s="486" t="s">
        <v>378</v>
      </c>
      <c r="F68" s="720" t="s">
        <v>378</v>
      </c>
      <c r="G68" s="721"/>
      <c r="H68" s="722"/>
      <c r="I68" s="482" t="s">
        <v>378</v>
      </c>
      <c r="J68" s="720" t="s">
        <v>378</v>
      </c>
      <c r="K68" s="721"/>
      <c r="L68" s="722"/>
      <c r="M68" s="482" t="s">
        <v>378</v>
      </c>
      <c r="N68" s="720" t="s">
        <v>378</v>
      </c>
      <c r="O68" s="721"/>
      <c r="P68" s="722"/>
    </row>
    <row r="69" spans="2:16">
      <c r="B69" s="713" t="s">
        <v>451</v>
      </c>
      <c r="C69" s="714"/>
      <c r="D69" s="715"/>
      <c r="E69" s="487" t="s">
        <v>378</v>
      </c>
      <c r="F69" s="720" t="s">
        <v>378</v>
      </c>
      <c r="G69" s="726"/>
      <c r="H69" s="727"/>
      <c r="I69" s="482" t="s">
        <v>452</v>
      </c>
      <c r="J69" s="720" t="s">
        <v>453</v>
      </c>
      <c r="K69" s="721"/>
      <c r="L69" s="722"/>
      <c r="M69" s="482" t="s">
        <v>378</v>
      </c>
      <c r="N69" s="720" t="s">
        <v>378</v>
      </c>
      <c r="O69" s="721"/>
      <c r="P69" s="722"/>
    </row>
    <row r="70" spans="2:16">
      <c r="B70" s="716" t="s">
        <v>454</v>
      </c>
      <c r="C70" s="717"/>
      <c r="D70" s="718"/>
      <c r="E70" s="488" t="s">
        <v>433</v>
      </c>
      <c r="F70" s="723" t="s">
        <v>434</v>
      </c>
      <c r="G70" s="724"/>
      <c r="H70" s="725"/>
      <c r="I70" s="594" t="s">
        <v>17</v>
      </c>
      <c r="J70" s="723" t="s">
        <v>550</v>
      </c>
      <c r="K70" s="724"/>
      <c r="L70" s="725"/>
      <c r="M70" s="594" t="s">
        <v>17</v>
      </c>
      <c r="N70" s="723" t="s">
        <v>550</v>
      </c>
      <c r="O70" s="724"/>
      <c r="P70" s="725"/>
    </row>
    <row r="71" spans="2:16">
      <c r="B71" s="719"/>
      <c r="C71" s="719"/>
      <c r="D71" s="719"/>
      <c r="E71" s="10"/>
    </row>
  </sheetData>
  <mergeCells count="212">
    <mergeCell ref="B1:P3"/>
    <mergeCell ref="B4:D4"/>
    <mergeCell ref="B7:D7"/>
    <mergeCell ref="B8:D8"/>
    <mergeCell ref="B9:D9"/>
    <mergeCell ref="B6:D6"/>
    <mergeCell ref="F6:H6"/>
    <mergeCell ref="M4:P4"/>
    <mergeCell ref="N9:P9"/>
    <mergeCell ref="N6:P6"/>
    <mergeCell ref="N7:P7"/>
    <mergeCell ref="N8:P8"/>
    <mergeCell ref="B11:P13"/>
    <mergeCell ref="F7:H7"/>
    <mergeCell ref="F8:H8"/>
    <mergeCell ref="F9:H9"/>
    <mergeCell ref="E4:H4"/>
    <mergeCell ref="I4:L4"/>
    <mergeCell ref="J6:L6"/>
    <mergeCell ref="J7:L7"/>
    <mergeCell ref="J8:L8"/>
    <mergeCell ref="J9:L9"/>
    <mergeCell ref="B16:D16"/>
    <mergeCell ref="B17:D17"/>
    <mergeCell ref="E15:H15"/>
    <mergeCell ref="I15:L15"/>
    <mergeCell ref="M15:P15"/>
    <mergeCell ref="B18:D18"/>
    <mergeCell ref="F16:H16"/>
    <mergeCell ref="F17:H17"/>
    <mergeCell ref="F18:H18"/>
    <mergeCell ref="J16:L16"/>
    <mergeCell ref="N16:P16"/>
    <mergeCell ref="N17:P17"/>
    <mergeCell ref="N18:P18"/>
    <mergeCell ref="B27:D27"/>
    <mergeCell ref="B28:D28"/>
    <mergeCell ref="B29:D29"/>
    <mergeCell ref="B21:D21"/>
    <mergeCell ref="B25:D25"/>
    <mergeCell ref="B34:D34"/>
    <mergeCell ref="B19:D19"/>
    <mergeCell ref="B20:D20"/>
    <mergeCell ref="B22:D22"/>
    <mergeCell ref="B23:D23"/>
    <mergeCell ref="B24:D24"/>
    <mergeCell ref="B26:D26"/>
    <mergeCell ref="F25:H25"/>
    <mergeCell ref="F26:H26"/>
    <mergeCell ref="F27:H27"/>
    <mergeCell ref="F28:H28"/>
    <mergeCell ref="F29:H29"/>
    <mergeCell ref="F30:H30"/>
    <mergeCell ref="F19:H19"/>
    <mergeCell ref="F20:H20"/>
    <mergeCell ref="F21:H21"/>
    <mergeCell ref="F22:H22"/>
    <mergeCell ref="F23:H23"/>
    <mergeCell ref="F24:H24"/>
    <mergeCell ref="J27:L27"/>
    <mergeCell ref="J28:L28"/>
    <mergeCell ref="J29:L29"/>
    <mergeCell ref="J30:L30"/>
    <mergeCell ref="J31:L31"/>
    <mergeCell ref="J17:L17"/>
    <mergeCell ref="J18:L18"/>
    <mergeCell ref="J19:L19"/>
    <mergeCell ref="J20:L20"/>
    <mergeCell ref="J21:L21"/>
    <mergeCell ref="J22:L22"/>
    <mergeCell ref="N19:P19"/>
    <mergeCell ref="N20:P20"/>
    <mergeCell ref="J23:L23"/>
    <mergeCell ref="J24:L24"/>
    <mergeCell ref="J25:L25"/>
    <mergeCell ref="J26:L26"/>
    <mergeCell ref="B37:P39"/>
    <mergeCell ref="B5:D5"/>
    <mergeCell ref="E5:H5"/>
    <mergeCell ref="I5:L5"/>
    <mergeCell ref="M5:P5"/>
    <mergeCell ref="N30:P30"/>
    <mergeCell ref="N31:P31"/>
    <mergeCell ref="N32:P32"/>
    <mergeCell ref="N33:P33"/>
    <mergeCell ref="N34:P34"/>
    <mergeCell ref="N35:P35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J32:L32"/>
    <mergeCell ref="J33:L33"/>
    <mergeCell ref="J34:L34"/>
    <mergeCell ref="J35:L35"/>
    <mergeCell ref="B43:D43"/>
    <mergeCell ref="F43:H43"/>
    <mergeCell ref="J43:L43"/>
    <mergeCell ref="N43:P43"/>
    <mergeCell ref="F32:H32"/>
    <mergeCell ref="F33:H33"/>
    <mergeCell ref="F34:H34"/>
    <mergeCell ref="F35:H35"/>
    <mergeCell ref="B35:D35"/>
    <mergeCell ref="B30:D30"/>
    <mergeCell ref="B31:D31"/>
    <mergeCell ref="B32:D32"/>
    <mergeCell ref="B33:D33"/>
    <mergeCell ref="F31:H31"/>
    <mergeCell ref="B44:D44"/>
    <mergeCell ref="F44:H44"/>
    <mergeCell ref="J44:L44"/>
    <mergeCell ref="N44:P44"/>
    <mergeCell ref="E41:H41"/>
    <mergeCell ref="I41:L41"/>
    <mergeCell ref="M41:P41"/>
    <mergeCell ref="B42:D42"/>
    <mergeCell ref="F42:H42"/>
    <mergeCell ref="J42:L42"/>
    <mergeCell ref="N42:P42"/>
    <mergeCell ref="B47:D47"/>
    <mergeCell ref="F47:H47"/>
    <mergeCell ref="J47:L47"/>
    <mergeCell ref="N47:P47"/>
    <mergeCell ref="B48:D48"/>
    <mergeCell ref="F48:H48"/>
    <mergeCell ref="J48:L48"/>
    <mergeCell ref="N48:P48"/>
    <mergeCell ref="B45:D45"/>
    <mergeCell ref="F45:H45"/>
    <mergeCell ref="J45:L45"/>
    <mergeCell ref="N45:P45"/>
    <mergeCell ref="B46:D46"/>
    <mergeCell ref="F46:H46"/>
    <mergeCell ref="J46:L46"/>
    <mergeCell ref="N46:P46"/>
    <mergeCell ref="B51:D51"/>
    <mergeCell ref="F51:H51"/>
    <mergeCell ref="J51:L51"/>
    <mergeCell ref="N51:P51"/>
    <mergeCell ref="B53:P55"/>
    <mergeCell ref="B56:D56"/>
    <mergeCell ref="B49:D49"/>
    <mergeCell ref="F49:H49"/>
    <mergeCell ref="J49:L49"/>
    <mergeCell ref="N49:P49"/>
    <mergeCell ref="B50:D50"/>
    <mergeCell ref="F50:H50"/>
    <mergeCell ref="J50:L50"/>
    <mergeCell ref="N50:P50"/>
    <mergeCell ref="B64:D64"/>
    <mergeCell ref="B65:D65"/>
    <mergeCell ref="E57:H57"/>
    <mergeCell ref="I57:L57"/>
    <mergeCell ref="M57:P57"/>
    <mergeCell ref="F58:H58"/>
    <mergeCell ref="J58:L58"/>
    <mergeCell ref="N58:P58"/>
    <mergeCell ref="F59:H59"/>
    <mergeCell ref="B57:D57"/>
    <mergeCell ref="B58:D58"/>
    <mergeCell ref="B59:D59"/>
    <mergeCell ref="B60:D60"/>
    <mergeCell ref="B61:D61"/>
    <mergeCell ref="B62:D62"/>
    <mergeCell ref="J59:L59"/>
    <mergeCell ref="N59:P59"/>
    <mergeCell ref="F60:H60"/>
    <mergeCell ref="J60:L60"/>
    <mergeCell ref="N60:P60"/>
    <mergeCell ref="F61:H61"/>
    <mergeCell ref="J61:L61"/>
    <mergeCell ref="N61:P61"/>
    <mergeCell ref="B63:D63"/>
    <mergeCell ref="F64:H64"/>
    <mergeCell ref="J64:L64"/>
    <mergeCell ref="N64:P64"/>
    <mergeCell ref="F65:H65"/>
    <mergeCell ref="J65:L65"/>
    <mergeCell ref="N65:P65"/>
    <mergeCell ref="F62:H62"/>
    <mergeCell ref="J62:L62"/>
    <mergeCell ref="N62:P62"/>
    <mergeCell ref="F63:H63"/>
    <mergeCell ref="J63:L63"/>
    <mergeCell ref="N63:P63"/>
    <mergeCell ref="B66:D66"/>
    <mergeCell ref="B67:D67"/>
    <mergeCell ref="B68:D68"/>
    <mergeCell ref="B69:D69"/>
    <mergeCell ref="B70:D70"/>
    <mergeCell ref="B71:D71"/>
    <mergeCell ref="F66:H66"/>
    <mergeCell ref="J66:L66"/>
    <mergeCell ref="N66:P66"/>
    <mergeCell ref="F67:H67"/>
    <mergeCell ref="J67:L67"/>
    <mergeCell ref="N67:P67"/>
    <mergeCell ref="N70:P70"/>
    <mergeCell ref="N69:P69"/>
    <mergeCell ref="N68:P68"/>
    <mergeCell ref="F68:H68"/>
    <mergeCell ref="F69:H69"/>
    <mergeCell ref="F70:H70"/>
    <mergeCell ref="J68:L68"/>
    <mergeCell ref="J69:L69"/>
    <mergeCell ref="J70:L70"/>
  </mergeCells>
  <phoneticPr fontId="2" type="noConversion"/>
  <hyperlinks>
    <hyperlink ref="N49" r:id="rId1" display="11/14@GRN"/>
  </hyperlinks>
  <pageMargins left="0.75" right="0.75" top="1" bottom="1" header="0.5" footer="0.5"/>
  <pageSetup scale="43" orientation="portrait" r:id="rId2"/>
  <rowBreaks count="2" manualBreakCount="2">
    <brk id="72" max="16383" man="1"/>
    <brk id="84" max="16383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A41" zoomScaleNormal="100" zoomScaleSheetLayoutView="100" workbookViewId="0">
      <selection activeCell="O63" sqref="O63"/>
    </sheetView>
  </sheetViews>
  <sheetFormatPr defaultColWidth="11.42578125" defaultRowHeight="15"/>
  <cols>
    <col min="1" max="1" width="22" customWidth="1"/>
    <col min="12" max="12" width="12.5703125" bestFit="1" customWidth="1"/>
    <col min="15" max="15" width="14.7109375" bestFit="1" customWidth="1"/>
  </cols>
  <sheetData>
    <row r="1" spans="1:15">
      <c r="A1" s="600" t="s">
        <v>455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</row>
    <row r="2" spans="1:15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</row>
    <row r="3" spans="1:1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</row>
    <row r="4" spans="1:15" ht="22.5" customHeigh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>
      <c r="A5" s="603" t="s">
        <v>456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</row>
    <row r="6" spans="1:15">
      <c r="A6" s="603"/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</row>
    <row r="7" spans="1:15">
      <c r="A7" s="603"/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</row>
    <row r="8" spans="1:15">
      <c r="A8" s="501"/>
      <c r="B8" s="604" t="s">
        <v>5</v>
      </c>
      <c r="C8" s="604"/>
      <c r="D8" s="604"/>
      <c r="E8" s="604"/>
      <c r="F8" s="604" t="s">
        <v>457</v>
      </c>
      <c r="G8" s="604"/>
      <c r="H8" s="604"/>
      <c r="I8" s="604"/>
      <c r="J8" s="604" t="s">
        <v>458</v>
      </c>
      <c r="K8" s="604"/>
      <c r="L8" s="604"/>
      <c r="M8" s="604"/>
      <c r="N8" s="604"/>
      <c r="O8" s="604"/>
    </row>
    <row r="9" spans="1:15">
      <c r="A9" s="45" t="s">
        <v>459</v>
      </c>
      <c r="B9" s="25" t="s">
        <v>460</v>
      </c>
      <c r="C9" s="25" t="s">
        <v>461</v>
      </c>
      <c r="D9" s="25" t="s">
        <v>82</v>
      </c>
      <c r="E9" s="26" t="s">
        <v>83</v>
      </c>
      <c r="F9" s="25" t="s">
        <v>462</v>
      </c>
      <c r="G9" s="46" t="s">
        <v>463</v>
      </c>
      <c r="H9" s="25" t="s">
        <v>464</v>
      </c>
      <c r="I9" s="47" t="s">
        <v>465</v>
      </c>
      <c r="J9" s="48" t="s">
        <v>466</v>
      </c>
      <c r="K9" s="48" t="s">
        <v>467</v>
      </c>
      <c r="L9" s="48" t="s">
        <v>468</v>
      </c>
      <c r="M9" s="48" t="s">
        <v>174</v>
      </c>
      <c r="N9" s="48" t="s">
        <v>469</v>
      </c>
      <c r="O9" s="48" t="s">
        <v>470</v>
      </c>
    </row>
    <row r="10" spans="1:15">
      <c r="A10" t="s">
        <v>471</v>
      </c>
      <c r="B10" s="501">
        <v>0</v>
      </c>
      <c r="C10" s="51">
        <v>0</v>
      </c>
      <c r="D10" s="501">
        <v>0</v>
      </c>
      <c r="E10" s="51">
        <v>0</v>
      </c>
      <c r="F10" s="19">
        <v>0</v>
      </c>
      <c r="G10" s="53">
        <v>0</v>
      </c>
      <c r="H10" s="19">
        <v>0</v>
      </c>
      <c r="I10" s="51">
        <v>0</v>
      </c>
      <c r="J10" s="19">
        <v>0</v>
      </c>
      <c r="K10" s="53">
        <v>0</v>
      </c>
      <c r="L10" s="500" t="e">
        <f t="shared" ref="L10:L22" si="0">(J10/K10)*100</f>
        <v>#DIV/0!</v>
      </c>
      <c r="M10" s="53">
        <v>0</v>
      </c>
      <c r="N10" s="19">
        <v>0</v>
      </c>
      <c r="O10" s="97" t="e">
        <f t="shared" ref="O10:O22" si="1">(M10/N10)*100</f>
        <v>#DIV/0!</v>
      </c>
    </row>
    <row r="11" spans="1:15">
      <c r="A11" t="s">
        <v>472</v>
      </c>
      <c r="B11" s="501">
        <v>0</v>
      </c>
      <c r="C11" s="52">
        <v>0</v>
      </c>
      <c r="D11" s="501">
        <v>0</v>
      </c>
      <c r="E11" s="52">
        <v>0</v>
      </c>
      <c r="F11" s="19">
        <v>0</v>
      </c>
      <c r="G11" s="54">
        <v>0</v>
      </c>
      <c r="H11" s="19">
        <v>0</v>
      </c>
      <c r="I11" s="52">
        <v>0</v>
      </c>
      <c r="J11" s="19">
        <v>0</v>
      </c>
      <c r="K11" s="54">
        <v>0</v>
      </c>
      <c r="L11" t="e">
        <f t="shared" si="0"/>
        <v>#DIV/0!</v>
      </c>
      <c r="M11" s="54">
        <v>0</v>
      </c>
      <c r="N11" s="19">
        <v>0</v>
      </c>
      <c r="O11" s="42" t="e">
        <f t="shared" si="1"/>
        <v>#DIV/0!</v>
      </c>
    </row>
    <row r="12" spans="1:15">
      <c r="A12" t="s">
        <v>473</v>
      </c>
      <c r="B12" s="501">
        <v>0</v>
      </c>
      <c r="C12" s="52">
        <v>0</v>
      </c>
      <c r="D12" s="501">
        <v>0</v>
      </c>
      <c r="E12" s="52">
        <v>0</v>
      </c>
      <c r="F12" s="19">
        <v>0</v>
      </c>
      <c r="G12" s="54">
        <v>0</v>
      </c>
      <c r="H12" s="19">
        <v>0</v>
      </c>
      <c r="I12" s="52">
        <v>0</v>
      </c>
      <c r="J12" s="19">
        <v>0</v>
      </c>
      <c r="K12" s="54">
        <v>0</v>
      </c>
      <c r="L12" s="501" t="e">
        <f t="shared" si="0"/>
        <v>#DIV/0!</v>
      </c>
      <c r="M12" s="54">
        <v>0</v>
      </c>
      <c r="N12" s="19">
        <v>0</v>
      </c>
      <c r="O12" s="565" t="e">
        <f t="shared" si="1"/>
        <v>#DIV/0!</v>
      </c>
    </row>
    <row r="13" spans="1:15">
      <c r="A13" t="s">
        <v>474</v>
      </c>
      <c r="B13" s="501">
        <v>0</v>
      </c>
      <c r="C13" s="52">
        <v>0</v>
      </c>
      <c r="D13" s="501">
        <v>0</v>
      </c>
      <c r="E13" s="52">
        <v>0</v>
      </c>
      <c r="F13" s="19">
        <v>0</v>
      </c>
      <c r="G13" s="54">
        <v>0</v>
      </c>
      <c r="H13" s="19">
        <v>0</v>
      </c>
      <c r="I13" s="52">
        <v>0</v>
      </c>
      <c r="J13" s="19">
        <v>0</v>
      </c>
      <c r="K13" s="54">
        <v>0</v>
      </c>
      <c r="L13" s="501" t="e">
        <f t="shared" si="0"/>
        <v>#DIV/0!</v>
      </c>
      <c r="M13" s="54">
        <v>0</v>
      </c>
      <c r="N13" s="19">
        <v>0</v>
      </c>
      <c r="O13" s="111" t="e">
        <f t="shared" si="1"/>
        <v>#DIV/0!</v>
      </c>
    </row>
    <row r="14" spans="1:15">
      <c r="A14" s="440" t="s">
        <v>475</v>
      </c>
      <c r="B14" s="501">
        <v>0</v>
      </c>
      <c r="C14" s="52">
        <v>0</v>
      </c>
      <c r="D14" s="501">
        <v>0</v>
      </c>
      <c r="E14" s="52">
        <v>0</v>
      </c>
      <c r="F14" s="19">
        <v>0</v>
      </c>
      <c r="G14" s="54">
        <v>0</v>
      </c>
      <c r="H14" s="19">
        <v>0</v>
      </c>
      <c r="I14" s="52">
        <v>0</v>
      </c>
      <c r="J14" s="19">
        <v>0</v>
      </c>
      <c r="K14" s="54">
        <v>0</v>
      </c>
      <c r="L14" s="501" t="e">
        <f t="shared" si="0"/>
        <v>#DIV/0!</v>
      </c>
      <c r="M14" s="54">
        <v>0</v>
      </c>
      <c r="N14" s="19">
        <v>0</v>
      </c>
      <c r="O14" s="111" t="e">
        <f t="shared" si="1"/>
        <v>#DIV/0!</v>
      </c>
    </row>
    <row r="15" spans="1:15">
      <c r="A15" t="s">
        <v>476</v>
      </c>
      <c r="B15" s="501">
        <v>0</v>
      </c>
      <c r="C15" s="52">
        <v>0</v>
      </c>
      <c r="D15" s="501">
        <v>0</v>
      </c>
      <c r="E15" s="52">
        <v>0</v>
      </c>
      <c r="F15" s="19">
        <v>0</v>
      </c>
      <c r="G15" s="54">
        <v>0</v>
      </c>
      <c r="H15" s="19">
        <v>0</v>
      </c>
      <c r="I15" s="52">
        <v>0</v>
      </c>
      <c r="J15" s="19">
        <v>0</v>
      </c>
      <c r="K15" s="54">
        <v>0</v>
      </c>
      <c r="L15" s="501" t="e">
        <f t="shared" si="0"/>
        <v>#DIV/0!</v>
      </c>
      <c r="M15" s="54">
        <v>0</v>
      </c>
      <c r="N15" s="19">
        <v>0</v>
      </c>
      <c r="O15" s="565" t="e">
        <f t="shared" si="1"/>
        <v>#DIV/0!</v>
      </c>
    </row>
    <row r="16" spans="1:15">
      <c r="A16" t="s">
        <v>477</v>
      </c>
      <c r="B16" s="501">
        <v>1</v>
      </c>
      <c r="C16" s="52">
        <v>0</v>
      </c>
      <c r="D16" s="501">
        <v>0</v>
      </c>
      <c r="E16" s="52">
        <v>0</v>
      </c>
      <c r="F16" s="19">
        <v>4</v>
      </c>
      <c r="G16" s="54">
        <v>2</v>
      </c>
      <c r="H16" s="19">
        <v>24</v>
      </c>
      <c r="I16" s="52">
        <v>39</v>
      </c>
      <c r="J16" s="19">
        <v>0</v>
      </c>
      <c r="K16" s="54">
        <v>2</v>
      </c>
      <c r="L16" s="501">
        <f t="shared" si="0"/>
        <v>0</v>
      </c>
      <c r="M16" s="54">
        <v>5</v>
      </c>
      <c r="N16" s="19">
        <v>5</v>
      </c>
      <c r="O16" s="565">
        <f t="shared" si="1"/>
        <v>100</v>
      </c>
    </row>
    <row r="17" spans="1:15">
      <c r="A17" t="s">
        <v>478</v>
      </c>
      <c r="B17" s="501">
        <v>1</v>
      </c>
      <c r="C17" s="52">
        <v>0</v>
      </c>
      <c r="D17" s="501">
        <v>0</v>
      </c>
      <c r="E17" s="52">
        <v>0</v>
      </c>
      <c r="F17" s="19">
        <v>3</v>
      </c>
      <c r="G17" s="54">
        <v>2</v>
      </c>
      <c r="H17" s="19">
        <v>38</v>
      </c>
      <c r="I17" s="52">
        <v>25</v>
      </c>
      <c r="J17" s="19">
        <v>0</v>
      </c>
      <c r="K17" s="54">
        <v>3</v>
      </c>
      <c r="L17" s="500">
        <f t="shared" si="0"/>
        <v>0</v>
      </c>
      <c r="M17" s="54">
        <v>1</v>
      </c>
      <c r="N17" s="19">
        <v>1</v>
      </c>
      <c r="O17" s="111">
        <f t="shared" si="1"/>
        <v>100</v>
      </c>
    </row>
    <row r="18" spans="1:15">
      <c r="A18" t="s">
        <v>479</v>
      </c>
      <c r="B18" s="501">
        <v>1</v>
      </c>
      <c r="C18" s="52">
        <v>0</v>
      </c>
      <c r="D18" s="501">
        <v>0</v>
      </c>
      <c r="E18" s="52">
        <v>0</v>
      </c>
      <c r="F18" s="19">
        <v>4</v>
      </c>
      <c r="G18" s="54">
        <v>2</v>
      </c>
      <c r="H18" s="19">
        <v>28</v>
      </c>
      <c r="I18" s="52">
        <v>27</v>
      </c>
      <c r="J18" s="19">
        <v>0</v>
      </c>
      <c r="K18" s="54">
        <v>5</v>
      </c>
      <c r="L18" s="501">
        <f t="shared" si="0"/>
        <v>0</v>
      </c>
      <c r="M18" s="54">
        <v>2</v>
      </c>
      <c r="N18" s="19">
        <v>4</v>
      </c>
      <c r="O18" s="111">
        <f t="shared" si="1"/>
        <v>50</v>
      </c>
    </row>
    <row r="19" spans="1:15">
      <c r="A19" t="s">
        <v>480</v>
      </c>
      <c r="B19" s="501">
        <v>0</v>
      </c>
      <c r="C19" s="52">
        <v>0</v>
      </c>
      <c r="D19" s="501">
        <v>0</v>
      </c>
      <c r="E19" s="52">
        <v>0</v>
      </c>
      <c r="F19" s="19">
        <v>0</v>
      </c>
      <c r="G19" s="54">
        <v>0</v>
      </c>
      <c r="H19" s="19">
        <v>0</v>
      </c>
      <c r="I19" s="52">
        <v>0</v>
      </c>
      <c r="J19" s="19">
        <v>0</v>
      </c>
      <c r="K19" s="54">
        <v>0</v>
      </c>
      <c r="L19" s="501" t="e">
        <f t="shared" si="0"/>
        <v>#DIV/0!</v>
      </c>
      <c r="M19" s="54">
        <v>0</v>
      </c>
      <c r="N19" s="19">
        <v>0</v>
      </c>
      <c r="O19" s="111" t="e">
        <f t="shared" si="1"/>
        <v>#DIV/0!</v>
      </c>
    </row>
    <row r="20" spans="1:15">
      <c r="A20" t="s">
        <v>481</v>
      </c>
      <c r="B20" s="501">
        <v>0</v>
      </c>
      <c r="C20" s="52">
        <v>0</v>
      </c>
      <c r="D20" s="501">
        <v>0</v>
      </c>
      <c r="E20" s="52">
        <v>0</v>
      </c>
      <c r="F20" s="19">
        <v>0</v>
      </c>
      <c r="G20" s="54">
        <v>0</v>
      </c>
      <c r="H20" s="19">
        <v>0</v>
      </c>
      <c r="I20" s="52">
        <v>0</v>
      </c>
      <c r="J20" s="19">
        <v>0</v>
      </c>
      <c r="K20" s="54">
        <v>0</v>
      </c>
      <c r="L20" s="500" t="e">
        <f t="shared" si="0"/>
        <v>#DIV/0!</v>
      </c>
      <c r="M20" s="54">
        <v>0</v>
      </c>
      <c r="N20" s="19">
        <v>0</v>
      </c>
      <c r="O20" s="111" t="e">
        <f t="shared" si="1"/>
        <v>#DIV/0!</v>
      </c>
    </row>
    <row r="21" spans="1:15">
      <c r="A21" t="s">
        <v>482</v>
      </c>
      <c r="B21" s="501">
        <v>0</v>
      </c>
      <c r="C21" s="52">
        <v>0</v>
      </c>
      <c r="D21" s="501">
        <v>0</v>
      </c>
      <c r="E21" s="52">
        <v>0</v>
      </c>
      <c r="F21" s="19">
        <v>0</v>
      </c>
      <c r="G21" s="54">
        <v>0</v>
      </c>
      <c r="H21" s="19">
        <v>0</v>
      </c>
      <c r="I21" s="52">
        <v>0</v>
      </c>
      <c r="J21" s="19">
        <v>0</v>
      </c>
      <c r="K21" s="54">
        <v>0</v>
      </c>
      <c r="L21" s="500" t="e">
        <f t="shared" si="0"/>
        <v>#DIV/0!</v>
      </c>
      <c r="M21" s="54">
        <v>0</v>
      </c>
      <c r="N21" s="19">
        <v>0</v>
      </c>
      <c r="O21" s="111" t="e">
        <f t="shared" si="1"/>
        <v>#DIV/0!</v>
      </c>
    </row>
    <row r="22" spans="1:15">
      <c r="A22" s="25" t="s">
        <v>483</v>
      </c>
      <c r="B22" s="549">
        <v>0</v>
      </c>
      <c r="C22" s="29">
        <v>0</v>
      </c>
      <c r="D22" s="549">
        <v>0</v>
      </c>
      <c r="E22" s="29">
        <v>0</v>
      </c>
      <c r="F22" s="441">
        <v>0</v>
      </c>
      <c r="G22" s="442">
        <v>0</v>
      </c>
      <c r="H22" s="441">
        <v>0</v>
      </c>
      <c r="I22" s="29">
        <v>0</v>
      </c>
      <c r="J22" s="441">
        <v>0</v>
      </c>
      <c r="K22" s="442">
        <v>0</v>
      </c>
      <c r="L22" s="443" t="e">
        <f t="shared" si="0"/>
        <v>#DIV/0!</v>
      </c>
      <c r="M22" s="442">
        <v>0</v>
      </c>
      <c r="N22" s="441">
        <v>0</v>
      </c>
      <c r="O22" s="444" t="e">
        <f t="shared" si="1"/>
        <v>#DIV/0!</v>
      </c>
    </row>
    <row r="24" spans="1:15">
      <c r="A24" s="603" t="s">
        <v>484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</row>
    <row r="25" spans="1:15">
      <c r="A25" s="603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</row>
    <row r="26" spans="1:15">
      <c r="A26" s="603"/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</row>
    <row r="27" spans="1:15">
      <c r="A27" s="501"/>
      <c r="B27" s="604" t="s">
        <v>5</v>
      </c>
      <c r="C27" s="604"/>
      <c r="D27" s="604"/>
      <c r="E27" s="604"/>
      <c r="F27" s="604" t="s">
        <v>457</v>
      </c>
      <c r="G27" s="604"/>
      <c r="H27" s="604"/>
      <c r="I27" s="604"/>
      <c r="J27" s="604" t="s">
        <v>458</v>
      </c>
      <c r="K27" s="604"/>
      <c r="L27" s="604"/>
      <c r="M27" s="604"/>
      <c r="N27" s="604"/>
      <c r="O27" s="604"/>
    </row>
    <row r="28" spans="1:15">
      <c r="A28" s="45" t="s">
        <v>459</v>
      </c>
      <c r="B28" s="25" t="s">
        <v>460</v>
      </c>
      <c r="C28" s="25" t="s">
        <v>461</v>
      </c>
      <c r="D28" s="25" t="s">
        <v>82</v>
      </c>
      <c r="E28" s="26" t="s">
        <v>83</v>
      </c>
      <c r="F28" s="25" t="s">
        <v>462</v>
      </c>
      <c r="G28" s="46" t="s">
        <v>463</v>
      </c>
      <c r="H28" s="25" t="s">
        <v>464</v>
      </c>
      <c r="I28" s="47" t="s">
        <v>465</v>
      </c>
      <c r="J28" s="48" t="s">
        <v>466</v>
      </c>
      <c r="K28" s="48" t="s">
        <v>467</v>
      </c>
      <c r="L28" s="48" t="s">
        <v>468</v>
      </c>
      <c r="M28" s="48" t="s">
        <v>174</v>
      </c>
      <c r="N28" s="48" t="s">
        <v>469</v>
      </c>
      <c r="O28" s="48" t="s">
        <v>470</v>
      </c>
    </row>
    <row r="29" spans="1:15">
      <c r="A29" t="s">
        <v>471</v>
      </c>
      <c r="B29" s="51">
        <v>1</v>
      </c>
      <c r="C29" s="501">
        <v>0</v>
      </c>
      <c r="D29" s="51">
        <v>0</v>
      </c>
      <c r="E29" s="566">
        <v>0</v>
      </c>
      <c r="F29" s="19">
        <v>4</v>
      </c>
      <c r="G29" s="53">
        <v>1</v>
      </c>
      <c r="H29" s="19">
        <v>18</v>
      </c>
      <c r="I29" s="51">
        <v>23</v>
      </c>
      <c r="J29" s="19">
        <v>0</v>
      </c>
      <c r="K29" s="53">
        <v>7</v>
      </c>
      <c r="L29" s="501">
        <f t="shared" ref="L29:L34" si="2">(J29/K29)*100</f>
        <v>0</v>
      </c>
      <c r="M29" s="53">
        <v>3</v>
      </c>
      <c r="N29" s="19">
        <v>4</v>
      </c>
      <c r="O29" s="574">
        <f t="shared" ref="O29:O41" si="3">(M29/N29)*100</f>
        <v>75</v>
      </c>
    </row>
    <row r="30" spans="1:15">
      <c r="A30" t="s">
        <v>472</v>
      </c>
      <c r="B30" s="52">
        <v>1</v>
      </c>
      <c r="C30" s="501">
        <v>0</v>
      </c>
      <c r="D30" s="52">
        <v>0</v>
      </c>
      <c r="E30" s="566">
        <v>0</v>
      </c>
      <c r="F30" s="19">
        <v>5</v>
      </c>
      <c r="G30" s="54">
        <v>4</v>
      </c>
      <c r="H30" s="19">
        <v>37</v>
      </c>
      <c r="I30" s="52">
        <v>22</v>
      </c>
      <c r="J30" s="19">
        <v>2</v>
      </c>
      <c r="K30" s="54">
        <v>5</v>
      </c>
      <c r="L30" s="501">
        <f t="shared" si="2"/>
        <v>40</v>
      </c>
      <c r="M30" s="54">
        <v>3</v>
      </c>
      <c r="N30" s="19">
        <v>4</v>
      </c>
      <c r="O30" s="111">
        <f t="shared" si="3"/>
        <v>75</v>
      </c>
    </row>
    <row r="31" spans="1:15">
      <c r="A31" t="s">
        <v>473</v>
      </c>
      <c r="B31" s="52">
        <v>0</v>
      </c>
      <c r="C31" s="501">
        <v>1</v>
      </c>
      <c r="D31" s="52">
        <v>0</v>
      </c>
      <c r="E31" s="566">
        <v>0</v>
      </c>
      <c r="F31" s="19">
        <v>2</v>
      </c>
      <c r="G31" s="54">
        <v>4</v>
      </c>
      <c r="H31" s="19">
        <v>33</v>
      </c>
      <c r="I31" s="52">
        <v>31</v>
      </c>
      <c r="J31" s="19">
        <v>0</v>
      </c>
      <c r="K31" s="54">
        <v>4</v>
      </c>
      <c r="L31" s="500">
        <f t="shared" si="2"/>
        <v>0</v>
      </c>
      <c r="M31" s="54">
        <v>2</v>
      </c>
      <c r="N31" s="19">
        <v>4</v>
      </c>
      <c r="O31" s="111">
        <f t="shared" si="3"/>
        <v>50</v>
      </c>
    </row>
    <row r="32" spans="1:15">
      <c r="A32" t="s">
        <v>474</v>
      </c>
      <c r="B32" s="52">
        <v>1</v>
      </c>
      <c r="C32" s="501">
        <v>0</v>
      </c>
      <c r="D32" s="52">
        <v>0</v>
      </c>
      <c r="E32" s="566">
        <v>0</v>
      </c>
      <c r="F32" s="19">
        <v>4</v>
      </c>
      <c r="G32" s="54">
        <v>1</v>
      </c>
      <c r="H32" s="19">
        <v>26</v>
      </c>
      <c r="I32" s="52">
        <v>30</v>
      </c>
      <c r="J32" s="19">
        <v>2</v>
      </c>
      <c r="K32" s="54">
        <v>4</v>
      </c>
      <c r="L32" s="500">
        <f t="shared" si="2"/>
        <v>50</v>
      </c>
      <c r="M32" s="54">
        <v>3</v>
      </c>
      <c r="N32" s="19">
        <v>3</v>
      </c>
      <c r="O32" s="565">
        <f t="shared" si="3"/>
        <v>100</v>
      </c>
    </row>
    <row r="33" spans="1:15">
      <c r="A33" s="440" t="s">
        <v>475</v>
      </c>
      <c r="B33" s="52">
        <v>0</v>
      </c>
      <c r="C33" s="501">
        <v>1</v>
      </c>
      <c r="D33" s="52">
        <v>0</v>
      </c>
      <c r="E33" s="566">
        <v>0</v>
      </c>
      <c r="F33" s="19">
        <v>2</v>
      </c>
      <c r="G33" s="54">
        <v>3</v>
      </c>
      <c r="H33" s="19">
        <v>23</v>
      </c>
      <c r="I33" s="52">
        <v>24</v>
      </c>
      <c r="J33" s="19">
        <v>0</v>
      </c>
      <c r="K33" s="54">
        <v>8</v>
      </c>
      <c r="L33" s="500">
        <f t="shared" si="2"/>
        <v>0</v>
      </c>
      <c r="M33" s="54">
        <v>2</v>
      </c>
      <c r="N33" s="19">
        <v>3</v>
      </c>
      <c r="O33" s="111">
        <f t="shared" si="3"/>
        <v>66.666666666666657</v>
      </c>
    </row>
    <row r="34" spans="1:15">
      <c r="A34" t="s">
        <v>476</v>
      </c>
      <c r="B34" s="52">
        <v>1</v>
      </c>
      <c r="C34" s="501">
        <v>0</v>
      </c>
      <c r="D34" s="52">
        <v>0</v>
      </c>
      <c r="E34" s="566">
        <v>0</v>
      </c>
      <c r="F34" s="19">
        <v>3</v>
      </c>
      <c r="G34" s="54">
        <v>2</v>
      </c>
      <c r="H34" s="19">
        <v>32</v>
      </c>
      <c r="I34" s="52">
        <v>27</v>
      </c>
      <c r="J34" s="19">
        <v>0</v>
      </c>
      <c r="K34" s="54">
        <v>3</v>
      </c>
      <c r="L34" s="501">
        <f t="shared" si="2"/>
        <v>0</v>
      </c>
      <c r="M34" s="54">
        <v>2</v>
      </c>
      <c r="N34" s="19">
        <v>3</v>
      </c>
      <c r="O34" s="111">
        <f t="shared" si="3"/>
        <v>66.666666666666657</v>
      </c>
    </row>
    <row r="35" spans="1:15">
      <c r="A35" t="s">
        <v>477</v>
      </c>
      <c r="B35" s="52">
        <v>1</v>
      </c>
      <c r="C35" s="501">
        <v>0</v>
      </c>
      <c r="D35" s="52">
        <v>0</v>
      </c>
      <c r="E35" s="566">
        <v>0</v>
      </c>
      <c r="F35" s="19">
        <v>5</v>
      </c>
      <c r="G35" s="54">
        <v>2</v>
      </c>
      <c r="H35" s="19">
        <v>28</v>
      </c>
      <c r="I35" s="52">
        <v>39</v>
      </c>
      <c r="J35" s="19">
        <v>2</v>
      </c>
      <c r="K35" s="54">
        <v>4</v>
      </c>
      <c r="L35" s="500">
        <f t="shared" ref="L35:L40" si="4">(J35/K35)*100</f>
        <v>50</v>
      </c>
      <c r="M35" s="54">
        <v>2</v>
      </c>
      <c r="N35" s="19">
        <v>2</v>
      </c>
      <c r="O35" s="565">
        <f t="shared" si="3"/>
        <v>100</v>
      </c>
    </row>
    <row r="36" spans="1:15">
      <c r="A36" t="s">
        <v>478</v>
      </c>
      <c r="B36" s="52">
        <v>0</v>
      </c>
      <c r="C36" s="52">
        <v>0</v>
      </c>
      <c r="D36" s="501">
        <v>0</v>
      </c>
      <c r="E36" s="52">
        <v>0</v>
      </c>
      <c r="F36" s="19">
        <v>0</v>
      </c>
      <c r="G36" s="54">
        <v>0</v>
      </c>
      <c r="H36" s="19">
        <v>0</v>
      </c>
      <c r="I36" s="52">
        <v>0</v>
      </c>
      <c r="J36" s="19">
        <v>0</v>
      </c>
      <c r="K36" s="54">
        <v>0</v>
      </c>
      <c r="L36" s="500" t="e">
        <f t="shared" si="4"/>
        <v>#DIV/0!</v>
      </c>
      <c r="M36" s="54">
        <v>0</v>
      </c>
      <c r="N36" s="19">
        <v>0</v>
      </c>
      <c r="O36" s="111" t="e">
        <f t="shared" si="3"/>
        <v>#DIV/0!</v>
      </c>
    </row>
    <row r="37" spans="1:15">
      <c r="A37" t="s">
        <v>479</v>
      </c>
      <c r="B37" s="52">
        <v>0</v>
      </c>
      <c r="C37" s="501">
        <v>0</v>
      </c>
      <c r="D37" s="52">
        <v>0</v>
      </c>
      <c r="E37" s="566">
        <v>0</v>
      </c>
      <c r="F37" s="19">
        <v>0</v>
      </c>
      <c r="G37" s="54">
        <v>0</v>
      </c>
      <c r="H37" s="19">
        <v>0</v>
      </c>
      <c r="I37" s="52">
        <v>0</v>
      </c>
      <c r="J37" s="19">
        <v>0</v>
      </c>
      <c r="K37" s="54">
        <v>0</v>
      </c>
      <c r="L37" s="501" t="e">
        <f t="shared" si="4"/>
        <v>#DIV/0!</v>
      </c>
      <c r="M37" s="54">
        <v>0</v>
      </c>
      <c r="N37" s="19">
        <v>0</v>
      </c>
      <c r="O37" s="42" t="e">
        <f t="shared" si="3"/>
        <v>#DIV/0!</v>
      </c>
    </row>
    <row r="38" spans="1:15">
      <c r="A38" t="s">
        <v>480</v>
      </c>
      <c r="B38" s="52">
        <v>0</v>
      </c>
      <c r="C38" s="501">
        <v>0</v>
      </c>
      <c r="D38" s="52">
        <v>0</v>
      </c>
      <c r="E38" s="566">
        <v>0</v>
      </c>
      <c r="F38" s="19">
        <v>0</v>
      </c>
      <c r="G38" s="54">
        <v>0</v>
      </c>
      <c r="H38" s="19">
        <v>0</v>
      </c>
      <c r="I38" s="52">
        <v>0</v>
      </c>
      <c r="J38" s="19">
        <v>0</v>
      </c>
      <c r="K38" s="54">
        <v>0</v>
      </c>
      <c r="L38" s="500" t="e">
        <f t="shared" si="4"/>
        <v>#DIV/0!</v>
      </c>
      <c r="M38" s="54">
        <v>0</v>
      </c>
      <c r="N38" s="19">
        <v>0</v>
      </c>
      <c r="O38" s="111" t="e">
        <f t="shared" si="3"/>
        <v>#DIV/0!</v>
      </c>
    </row>
    <row r="39" spans="1:15">
      <c r="A39" t="s">
        <v>481</v>
      </c>
      <c r="B39" s="52">
        <v>0</v>
      </c>
      <c r="C39" s="501">
        <v>0</v>
      </c>
      <c r="D39" s="52">
        <v>0</v>
      </c>
      <c r="E39" s="566">
        <v>0</v>
      </c>
      <c r="F39" s="19">
        <v>0</v>
      </c>
      <c r="G39" s="54">
        <v>0</v>
      </c>
      <c r="H39" s="19">
        <v>0</v>
      </c>
      <c r="I39" s="52">
        <v>0</v>
      </c>
      <c r="J39" s="19">
        <v>0</v>
      </c>
      <c r="K39" s="54">
        <v>0</v>
      </c>
      <c r="L39" s="500" t="e">
        <f t="shared" si="4"/>
        <v>#DIV/0!</v>
      </c>
      <c r="M39" s="54">
        <v>0</v>
      </c>
      <c r="N39" s="19">
        <v>0</v>
      </c>
      <c r="O39" s="111" t="e">
        <f t="shared" si="3"/>
        <v>#DIV/0!</v>
      </c>
    </row>
    <row r="40" spans="1:15">
      <c r="A40" t="s">
        <v>482</v>
      </c>
      <c r="B40" s="52">
        <v>1</v>
      </c>
      <c r="C40" s="501">
        <v>0</v>
      </c>
      <c r="D40" s="52">
        <v>0</v>
      </c>
      <c r="E40" s="566">
        <v>0</v>
      </c>
      <c r="F40" s="19">
        <v>1</v>
      </c>
      <c r="G40" s="54">
        <v>0</v>
      </c>
      <c r="H40" s="19">
        <v>16</v>
      </c>
      <c r="I40" s="52">
        <v>31</v>
      </c>
      <c r="J40" s="19">
        <v>1</v>
      </c>
      <c r="K40" s="54">
        <v>5</v>
      </c>
      <c r="L40" s="500">
        <f t="shared" si="4"/>
        <v>20</v>
      </c>
      <c r="M40" s="54">
        <v>5</v>
      </c>
      <c r="N40" s="19">
        <v>5</v>
      </c>
      <c r="O40" s="111">
        <f t="shared" si="3"/>
        <v>100</v>
      </c>
    </row>
    <row r="41" spans="1:15">
      <c r="A41" s="25" t="s">
        <v>483</v>
      </c>
      <c r="B41" s="29">
        <v>1</v>
      </c>
      <c r="C41" s="549">
        <v>0</v>
      </c>
      <c r="D41" s="29">
        <v>0</v>
      </c>
      <c r="E41" s="550">
        <v>0</v>
      </c>
      <c r="F41" s="441">
        <v>4</v>
      </c>
      <c r="G41" s="442">
        <v>1</v>
      </c>
      <c r="H41" s="441">
        <v>25</v>
      </c>
      <c r="I41" s="29">
        <v>32</v>
      </c>
      <c r="J41" s="441">
        <v>3</v>
      </c>
      <c r="K41" s="442">
        <v>6</v>
      </c>
      <c r="L41" s="549">
        <f>(J41/K41)*100</f>
        <v>50</v>
      </c>
      <c r="M41" s="442">
        <v>2</v>
      </c>
      <c r="N41" s="441">
        <v>2</v>
      </c>
      <c r="O41" s="572">
        <f t="shared" si="3"/>
        <v>100</v>
      </c>
    </row>
    <row r="43" spans="1:15">
      <c r="A43" s="598" t="s">
        <v>485</v>
      </c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</row>
    <row r="44" spans="1:15">
      <c r="A44" s="598"/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</row>
    <row r="45" spans="1:15">
      <c r="A45" s="598"/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</row>
    <row r="46" spans="1:15">
      <c r="A46" s="571"/>
      <c r="B46" s="774" t="s">
        <v>5</v>
      </c>
      <c r="C46" s="774"/>
      <c r="D46" s="774"/>
      <c r="E46" s="774"/>
      <c r="F46" s="774" t="s">
        <v>457</v>
      </c>
      <c r="G46" s="774"/>
      <c r="H46" s="774"/>
      <c r="I46" s="774"/>
      <c r="J46" s="774" t="s">
        <v>458</v>
      </c>
      <c r="K46" s="774"/>
      <c r="L46" s="774"/>
      <c r="M46" s="774"/>
      <c r="N46" s="774"/>
      <c r="O46" s="774"/>
    </row>
    <row r="47" spans="1:15">
      <c r="A47" s="20" t="s">
        <v>459</v>
      </c>
      <c r="B47" s="20" t="s">
        <v>460</v>
      </c>
      <c r="C47" s="20" t="s">
        <v>461</v>
      </c>
      <c r="D47" s="20" t="s">
        <v>82</v>
      </c>
      <c r="E47" s="20" t="s">
        <v>83</v>
      </c>
      <c r="F47" s="96" t="s">
        <v>462</v>
      </c>
      <c r="G47" s="36" t="s">
        <v>463</v>
      </c>
      <c r="H47" s="20" t="s">
        <v>464</v>
      </c>
      <c r="I47" s="36" t="s">
        <v>465</v>
      </c>
      <c r="J47" s="96" t="s">
        <v>466</v>
      </c>
      <c r="K47" s="20" t="s">
        <v>467</v>
      </c>
      <c r="L47" s="20" t="s">
        <v>468</v>
      </c>
      <c r="M47" s="20" t="s">
        <v>174</v>
      </c>
      <c r="N47" s="20" t="s">
        <v>469</v>
      </c>
      <c r="O47" s="20" t="s">
        <v>470</v>
      </c>
    </row>
    <row r="48" spans="1:15">
      <c r="A48" t="s">
        <v>471</v>
      </c>
      <c r="B48" s="569">
        <f t="shared" ref="B48:K48" si="5">B29+B10</f>
        <v>1</v>
      </c>
      <c r="C48" s="49">
        <f t="shared" si="5"/>
        <v>0</v>
      </c>
      <c r="D48" s="569">
        <f t="shared" si="5"/>
        <v>0</v>
      </c>
      <c r="E48" s="49">
        <f t="shared" si="5"/>
        <v>0</v>
      </c>
      <c r="F48" s="389">
        <f t="shared" si="5"/>
        <v>4</v>
      </c>
      <c r="G48" s="389">
        <f t="shared" si="5"/>
        <v>1</v>
      </c>
      <c r="H48" s="389">
        <f t="shared" si="5"/>
        <v>18</v>
      </c>
      <c r="I48" s="389">
        <f t="shared" si="5"/>
        <v>23</v>
      </c>
      <c r="J48" s="389">
        <f t="shared" si="5"/>
        <v>0</v>
      </c>
      <c r="K48" s="389">
        <f t="shared" si="5"/>
        <v>7</v>
      </c>
      <c r="L48" s="112">
        <f>(J48/K48)*100</f>
        <v>0</v>
      </c>
      <c r="M48" s="50">
        <f t="shared" ref="M48:N60" si="6">M29+M10</f>
        <v>3</v>
      </c>
      <c r="N48" s="571">
        <f t="shared" si="6"/>
        <v>4</v>
      </c>
      <c r="O48" s="98">
        <f>(M48/N48)*100</f>
        <v>75</v>
      </c>
    </row>
    <row r="49" spans="1:15">
      <c r="A49" t="s">
        <v>472</v>
      </c>
      <c r="B49" s="569">
        <f t="shared" ref="B49:K49" si="7">B30+B11</f>
        <v>1</v>
      </c>
      <c r="C49" s="50">
        <f t="shared" si="7"/>
        <v>0</v>
      </c>
      <c r="D49" s="569">
        <f t="shared" si="7"/>
        <v>0</v>
      </c>
      <c r="E49" s="50">
        <f t="shared" si="7"/>
        <v>0</v>
      </c>
      <c r="F49" s="389">
        <f t="shared" si="7"/>
        <v>5</v>
      </c>
      <c r="G49" s="389">
        <f t="shared" si="7"/>
        <v>4</v>
      </c>
      <c r="H49" s="389">
        <f t="shared" si="7"/>
        <v>37</v>
      </c>
      <c r="I49" s="389">
        <f t="shared" si="7"/>
        <v>22</v>
      </c>
      <c r="J49" s="389">
        <f t="shared" si="7"/>
        <v>2</v>
      </c>
      <c r="K49" s="389">
        <f t="shared" si="7"/>
        <v>5</v>
      </c>
      <c r="L49" s="569">
        <f>SUM(J49/K49)*100</f>
        <v>40</v>
      </c>
      <c r="M49" s="50">
        <f t="shared" si="6"/>
        <v>3</v>
      </c>
      <c r="N49" s="571">
        <f t="shared" si="6"/>
        <v>4</v>
      </c>
      <c r="O49" s="98">
        <f>(M49/N49)*100</f>
        <v>75</v>
      </c>
    </row>
    <row r="50" spans="1:15">
      <c r="A50" t="s">
        <v>473</v>
      </c>
      <c r="B50" s="569">
        <f t="shared" ref="B50:K50" si="8">B31+B12</f>
        <v>0</v>
      </c>
      <c r="C50" s="50">
        <f t="shared" si="8"/>
        <v>1</v>
      </c>
      <c r="D50" s="569">
        <f t="shared" si="8"/>
        <v>0</v>
      </c>
      <c r="E50" s="50">
        <f t="shared" si="8"/>
        <v>0</v>
      </c>
      <c r="F50" s="389">
        <f t="shared" si="8"/>
        <v>2</v>
      </c>
      <c r="G50" s="389">
        <f t="shared" si="8"/>
        <v>4</v>
      </c>
      <c r="H50" s="389">
        <f t="shared" si="8"/>
        <v>33</v>
      </c>
      <c r="I50" s="389">
        <f t="shared" si="8"/>
        <v>31</v>
      </c>
      <c r="J50" s="389">
        <f t="shared" si="8"/>
        <v>0</v>
      </c>
      <c r="K50" s="389">
        <f t="shared" si="8"/>
        <v>4</v>
      </c>
      <c r="L50" s="569">
        <f>SUM(J50/K50)*100</f>
        <v>0</v>
      </c>
      <c r="M50" s="50">
        <f t="shared" si="6"/>
        <v>2</v>
      </c>
      <c r="N50" s="571">
        <f t="shared" si="6"/>
        <v>4</v>
      </c>
      <c r="O50" s="397">
        <f>SUM(M50/N50)*100</f>
        <v>50</v>
      </c>
    </row>
    <row r="51" spans="1:15">
      <c r="A51" t="s">
        <v>474</v>
      </c>
      <c r="B51" s="569">
        <f t="shared" ref="B51:K51" si="9">B32+B13</f>
        <v>1</v>
      </c>
      <c r="C51" s="50">
        <f t="shared" si="9"/>
        <v>0</v>
      </c>
      <c r="D51" s="569">
        <f t="shared" si="9"/>
        <v>0</v>
      </c>
      <c r="E51" s="50">
        <f t="shared" si="9"/>
        <v>0</v>
      </c>
      <c r="F51" s="389">
        <f t="shared" si="9"/>
        <v>4</v>
      </c>
      <c r="G51" s="389">
        <f t="shared" si="9"/>
        <v>1</v>
      </c>
      <c r="H51" s="389">
        <f t="shared" si="9"/>
        <v>26</v>
      </c>
      <c r="I51" s="389">
        <f t="shared" si="9"/>
        <v>30</v>
      </c>
      <c r="J51" s="389">
        <f t="shared" si="9"/>
        <v>2</v>
      </c>
      <c r="K51" s="389">
        <f t="shared" si="9"/>
        <v>4</v>
      </c>
      <c r="L51" s="112">
        <f>(J51/K51)*100</f>
        <v>50</v>
      </c>
      <c r="M51" s="445">
        <f t="shared" si="6"/>
        <v>3</v>
      </c>
      <c r="N51" s="571">
        <f t="shared" si="6"/>
        <v>3</v>
      </c>
      <c r="O51" s="98">
        <f t="shared" ref="O51:O57" si="10">(M51/N51)*100</f>
        <v>100</v>
      </c>
    </row>
    <row r="52" spans="1:15">
      <c r="A52" s="440" t="s">
        <v>475</v>
      </c>
      <c r="B52" s="569">
        <f t="shared" ref="B52:K52" si="11">B33+B14</f>
        <v>0</v>
      </c>
      <c r="C52" s="50">
        <f t="shared" si="11"/>
        <v>1</v>
      </c>
      <c r="D52" s="569">
        <f t="shared" si="11"/>
        <v>0</v>
      </c>
      <c r="E52" s="50">
        <f t="shared" si="11"/>
        <v>0</v>
      </c>
      <c r="F52" s="389">
        <f t="shared" si="11"/>
        <v>2</v>
      </c>
      <c r="G52" s="389">
        <f t="shared" si="11"/>
        <v>3</v>
      </c>
      <c r="H52" s="389">
        <f t="shared" si="11"/>
        <v>23</v>
      </c>
      <c r="I52" s="389">
        <f t="shared" si="11"/>
        <v>24</v>
      </c>
      <c r="J52" s="389">
        <f t="shared" si="11"/>
        <v>0</v>
      </c>
      <c r="K52" s="389">
        <f t="shared" si="11"/>
        <v>8</v>
      </c>
      <c r="L52" s="112">
        <f>(J52/K52)*100</f>
        <v>0</v>
      </c>
      <c r="M52" s="50">
        <f t="shared" si="6"/>
        <v>2</v>
      </c>
      <c r="N52" s="571">
        <f t="shared" si="6"/>
        <v>3</v>
      </c>
      <c r="O52" s="98">
        <f t="shared" si="10"/>
        <v>66.666666666666657</v>
      </c>
    </row>
    <row r="53" spans="1:15">
      <c r="A53" t="s">
        <v>476</v>
      </c>
      <c r="B53" s="569">
        <f t="shared" ref="B53:K53" si="12">B34+B15</f>
        <v>1</v>
      </c>
      <c r="C53" s="50">
        <f t="shared" si="12"/>
        <v>0</v>
      </c>
      <c r="D53" s="569">
        <f t="shared" si="12"/>
        <v>0</v>
      </c>
      <c r="E53" s="50">
        <f t="shared" si="12"/>
        <v>0</v>
      </c>
      <c r="F53" s="389">
        <f t="shared" si="12"/>
        <v>3</v>
      </c>
      <c r="G53" s="389">
        <f t="shared" si="12"/>
        <v>2</v>
      </c>
      <c r="H53" s="389">
        <f t="shared" si="12"/>
        <v>32</v>
      </c>
      <c r="I53" s="389">
        <f t="shared" si="12"/>
        <v>27</v>
      </c>
      <c r="J53" s="389">
        <f t="shared" si="12"/>
        <v>0</v>
      </c>
      <c r="K53" s="389">
        <f t="shared" si="12"/>
        <v>3</v>
      </c>
      <c r="L53" s="569">
        <f>J53/K53</f>
        <v>0</v>
      </c>
      <c r="M53" s="50">
        <f t="shared" si="6"/>
        <v>2</v>
      </c>
      <c r="N53" s="571">
        <f t="shared" si="6"/>
        <v>3</v>
      </c>
      <c r="O53" s="98">
        <f t="shared" si="10"/>
        <v>66.666666666666657</v>
      </c>
    </row>
    <row r="54" spans="1:15">
      <c r="A54" t="s">
        <v>477</v>
      </c>
      <c r="B54" s="569">
        <f t="shared" ref="B54:K54" si="13">B35+B16</f>
        <v>2</v>
      </c>
      <c r="C54" s="50">
        <f t="shared" si="13"/>
        <v>0</v>
      </c>
      <c r="D54" s="569">
        <f t="shared" si="13"/>
        <v>0</v>
      </c>
      <c r="E54" s="50">
        <f t="shared" si="13"/>
        <v>0</v>
      </c>
      <c r="F54" s="389">
        <f t="shared" si="13"/>
        <v>9</v>
      </c>
      <c r="G54" s="389">
        <f t="shared" si="13"/>
        <v>4</v>
      </c>
      <c r="H54" s="389">
        <f t="shared" si="13"/>
        <v>52</v>
      </c>
      <c r="I54" s="389">
        <f t="shared" si="13"/>
        <v>78</v>
      </c>
      <c r="J54" s="389">
        <f t="shared" si="13"/>
        <v>2</v>
      </c>
      <c r="K54" s="389">
        <f t="shared" si="13"/>
        <v>6</v>
      </c>
      <c r="L54" s="112">
        <f>(J54/K54)*100</f>
        <v>33.333333333333329</v>
      </c>
      <c r="M54" s="50">
        <f t="shared" si="6"/>
        <v>7</v>
      </c>
      <c r="N54" s="571">
        <f t="shared" si="6"/>
        <v>7</v>
      </c>
      <c r="O54" s="397">
        <f t="shared" si="10"/>
        <v>100</v>
      </c>
    </row>
    <row r="55" spans="1:15">
      <c r="A55" t="s">
        <v>478</v>
      </c>
      <c r="B55" s="569">
        <f t="shared" ref="B55:K55" si="14">B36+B17</f>
        <v>1</v>
      </c>
      <c r="C55" s="50">
        <f t="shared" si="14"/>
        <v>0</v>
      </c>
      <c r="D55" s="569">
        <f t="shared" si="14"/>
        <v>0</v>
      </c>
      <c r="E55" s="50">
        <f t="shared" si="14"/>
        <v>0</v>
      </c>
      <c r="F55" s="389">
        <f t="shared" si="14"/>
        <v>3</v>
      </c>
      <c r="G55" s="389">
        <f t="shared" si="14"/>
        <v>2</v>
      </c>
      <c r="H55" s="389">
        <f t="shared" si="14"/>
        <v>38</v>
      </c>
      <c r="I55" s="389">
        <f t="shared" si="14"/>
        <v>25</v>
      </c>
      <c r="J55" s="389">
        <f t="shared" si="14"/>
        <v>0</v>
      </c>
      <c r="K55" s="389">
        <f t="shared" si="14"/>
        <v>3</v>
      </c>
      <c r="L55" s="112">
        <f>(J55/K55)*100</f>
        <v>0</v>
      </c>
      <c r="M55" s="50">
        <f t="shared" si="6"/>
        <v>1</v>
      </c>
      <c r="N55" s="571">
        <f t="shared" si="6"/>
        <v>1</v>
      </c>
      <c r="O55" s="98">
        <f t="shared" si="10"/>
        <v>100</v>
      </c>
    </row>
    <row r="56" spans="1:15">
      <c r="A56" t="s">
        <v>479</v>
      </c>
      <c r="B56" s="569">
        <f t="shared" ref="B56:K56" si="15">B37+B18</f>
        <v>1</v>
      </c>
      <c r="C56" s="50">
        <f t="shared" si="15"/>
        <v>0</v>
      </c>
      <c r="D56" s="569">
        <f t="shared" si="15"/>
        <v>0</v>
      </c>
      <c r="E56" s="50">
        <f t="shared" si="15"/>
        <v>0</v>
      </c>
      <c r="F56" s="389">
        <f t="shared" si="15"/>
        <v>4</v>
      </c>
      <c r="G56" s="389">
        <f t="shared" si="15"/>
        <v>2</v>
      </c>
      <c r="H56" s="389">
        <f t="shared" si="15"/>
        <v>28</v>
      </c>
      <c r="I56" s="389">
        <f t="shared" si="15"/>
        <v>27</v>
      </c>
      <c r="J56" s="389">
        <f t="shared" si="15"/>
        <v>0</v>
      </c>
      <c r="K56" s="389">
        <f t="shared" si="15"/>
        <v>5</v>
      </c>
      <c r="L56" s="569">
        <f>(J56/K56)*100</f>
        <v>0</v>
      </c>
      <c r="M56" s="50">
        <f t="shared" si="6"/>
        <v>2</v>
      </c>
      <c r="N56" s="571">
        <f t="shared" si="6"/>
        <v>4</v>
      </c>
      <c r="O56" s="98">
        <f t="shared" si="10"/>
        <v>50</v>
      </c>
    </row>
    <row r="57" spans="1:15">
      <c r="A57" t="s">
        <v>480</v>
      </c>
      <c r="B57" s="569">
        <f t="shared" ref="B57:K57" si="16">B38+B19</f>
        <v>0</v>
      </c>
      <c r="C57" s="50">
        <f t="shared" si="16"/>
        <v>0</v>
      </c>
      <c r="D57" s="569">
        <f t="shared" si="16"/>
        <v>0</v>
      </c>
      <c r="E57" s="50">
        <f t="shared" si="16"/>
        <v>0</v>
      </c>
      <c r="F57" s="389">
        <f t="shared" si="16"/>
        <v>0</v>
      </c>
      <c r="G57" s="389">
        <f t="shared" si="16"/>
        <v>0</v>
      </c>
      <c r="H57" s="389">
        <f t="shared" si="16"/>
        <v>0</v>
      </c>
      <c r="I57" s="389">
        <f t="shared" si="16"/>
        <v>0</v>
      </c>
      <c r="J57" s="389">
        <f t="shared" si="16"/>
        <v>0</v>
      </c>
      <c r="K57" s="389">
        <f t="shared" si="16"/>
        <v>0</v>
      </c>
      <c r="L57" s="112" t="e">
        <f>J57/K57*100</f>
        <v>#DIV/0!</v>
      </c>
      <c r="M57" s="50">
        <f t="shared" si="6"/>
        <v>0</v>
      </c>
      <c r="N57" s="571">
        <f t="shared" si="6"/>
        <v>0</v>
      </c>
      <c r="O57" s="98" t="e">
        <f t="shared" si="10"/>
        <v>#DIV/0!</v>
      </c>
    </row>
    <row r="58" spans="1:15">
      <c r="A58" t="s">
        <v>481</v>
      </c>
      <c r="B58" s="569">
        <f t="shared" ref="B58:K58" si="17">B39+B20</f>
        <v>0</v>
      </c>
      <c r="C58" s="50">
        <f t="shared" si="17"/>
        <v>0</v>
      </c>
      <c r="D58" s="569">
        <f t="shared" si="17"/>
        <v>0</v>
      </c>
      <c r="E58" s="50">
        <f t="shared" si="17"/>
        <v>0</v>
      </c>
      <c r="F58" s="389">
        <f t="shared" si="17"/>
        <v>0</v>
      </c>
      <c r="G58" s="389">
        <f t="shared" si="17"/>
        <v>0</v>
      </c>
      <c r="H58" s="389">
        <f t="shared" si="17"/>
        <v>0</v>
      </c>
      <c r="I58" s="389">
        <f t="shared" si="17"/>
        <v>0</v>
      </c>
      <c r="J58" s="389">
        <f t="shared" si="17"/>
        <v>0</v>
      </c>
      <c r="K58" s="389">
        <f t="shared" si="17"/>
        <v>0</v>
      </c>
      <c r="L58" s="112" t="e">
        <f>(J58/K58)*100</f>
        <v>#DIV/0!</v>
      </c>
      <c r="M58" s="50">
        <f t="shared" si="6"/>
        <v>0</v>
      </c>
      <c r="N58" s="571">
        <f t="shared" si="6"/>
        <v>0</v>
      </c>
      <c r="O58" s="98" t="e">
        <f>(M58/N58)*100</f>
        <v>#DIV/0!</v>
      </c>
    </row>
    <row r="59" spans="1:15">
      <c r="A59" t="s">
        <v>482</v>
      </c>
      <c r="B59" s="569">
        <f t="shared" ref="B59:K59" si="18">B40+B21</f>
        <v>1</v>
      </c>
      <c r="C59" s="50">
        <f t="shared" si="18"/>
        <v>0</v>
      </c>
      <c r="D59" s="569">
        <f t="shared" si="18"/>
        <v>0</v>
      </c>
      <c r="E59" s="50">
        <f t="shared" si="18"/>
        <v>0</v>
      </c>
      <c r="F59" s="389">
        <f t="shared" si="18"/>
        <v>1</v>
      </c>
      <c r="G59" s="389">
        <f t="shared" si="18"/>
        <v>0</v>
      </c>
      <c r="H59" s="389">
        <f t="shared" si="18"/>
        <v>16</v>
      </c>
      <c r="I59" s="389">
        <f t="shared" si="18"/>
        <v>31</v>
      </c>
      <c r="J59" s="389">
        <f t="shared" si="18"/>
        <v>1</v>
      </c>
      <c r="K59" s="389">
        <f t="shared" si="18"/>
        <v>5</v>
      </c>
      <c r="L59" s="112">
        <f>(J59/K59)*100</f>
        <v>20</v>
      </c>
      <c r="M59" s="50">
        <f t="shared" si="6"/>
        <v>5</v>
      </c>
      <c r="N59" s="571">
        <f t="shared" si="6"/>
        <v>5</v>
      </c>
      <c r="O59" s="98">
        <f>(M59/N59)*100</f>
        <v>100</v>
      </c>
    </row>
    <row r="60" spans="1:15">
      <c r="A60" s="25" t="s">
        <v>483</v>
      </c>
      <c r="B60" s="569">
        <f t="shared" ref="B60:K60" si="19">B41+B22</f>
        <v>1</v>
      </c>
      <c r="C60" s="50">
        <f t="shared" si="19"/>
        <v>0</v>
      </c>
      <c r="D60" s="569">
        <f t="shared" si="19"/>
        <v>0</v>
      </c>
      <c r="E60" s="50">
        <f t="shared" si="19"/>
        <v>0</v>
      </c>
      <c r="F60" s="389">
        <f t="shared" si="19"/>
        <v>4</v>
      </c>
      <c r="G60" s="389">
        <f t="shared" si="19"/>
        <v>1</v>
      </c>
      <c r="H60" s="389">
        <f t="shared" si="19"/>
        <v>25</v>
      </c>
      <c r="I60" s="389">
        <f t="shared" si="19"/>
        <v>32</v>
      </c>
      <c r="J60" s="389">
        <f t="shared" si="19"/>
        <v>3</v>
      </c>
      <c r="K60" s="389">
        <f t="shared" si="19"/>
        <v>6</v>
      </c>
      <c r="L60" s="112">
        <f>(J60/K60)*100</f>
        <v>50</v>
      </c>
      <c r="M60" s="50">
        <f t="shared" si="6"/>
        <v>2</v>
      </c>
      <c r="N60" s="571">
        <f t="shared" si="6"/>
        <v>2</v>
      </c>
      <c r="O60" s="98">
        <f>(M60/N60)*100</f>
        <v>100</v>
      </c>
    </row>
  </sheetData>
  <mergeCells count="13">
    <mergeCell ref="A24:O26"/>
    <mergeCell ref="A5:O7"/>
    <mergeCell ref="A1:O3"/>
    <mergeCell ref="B8:E8"/>
    <mergeCell ref="F8:I8"/>
    <mergeCell ref="J8:O8"/>
    <mergeCell ref="B27:E27"/>
    <mergeCell ref="F27:I27"/>
    <mergeCell ref="J27:O27"/>
    <mergeCell ref="A43:O45"/>
    <mergeCell ref="B46:E46"/>
    <mergeCell ref="F46:I46"/>
    <mergeCell ref="J46:O46"/>
  </mergeCells>
  <phoneticPr fontId="2" type="noConversion"/>
  <pageMargins left="0.75" right="0.75" top="1" bottom="1" header="0.5" footer="0.5"/>
  <pageSetup scale="46" orientation="portrait" r:id="rId1"/>
  <rowBreaks count="2" manualBreakCount="2">
    <brk id="61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view="pageBreakPreview" topLeftCell="A28" zoomScaleNormal="100" zoomScaleSheetLayoutView="100" workbookViewId="0">
      <selection activeCell="O50" sqref="O50"/>
    </sheetView>
  </sheetViews>
  <sheetFormatPr defaultRowHeight="15"/>
  <sheetData>
    <row r="1" spans="2:19" ht="15" customHeight="1">
      <c r="B1" s="601" t="s">
        <v>486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</row>
    <row r="2" spans="2:19" ht="15" customHeight="1"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</row>
    <row r="3" spans="2:19" ht="15" customHeight="1"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</row>
    <row r="4" spans="2:19" ht="15.75" thickBot="1"/>
    <row r="5" spans="2:19" ht="15" customHeight="1">
      <c r="B5" s="778" t="s">
        <v>487</v>
      </c>
      <c r="C5" s="779"/>
      <c r="D5" s="779"/>
      <c r="E5" s="779"/>
      <c r="F5" s="779"/>
      <c r="G5" s="780"/>
      <c r="H5" s="778" t="s">
        <v>488</v>
      </c>
      <c r="I5" s="779"/>
      <c r="J5" s="779"/>
      <c r="K5" s="779"/>
      <c r="L5" s="779"/>
      <c r="M5" s="780"/>
      <c r="N5" s="778" t="s">
        <v>489</v>
      </c>
      <c r="O5" s="779"/>
      <c r="P5" s="779"/>
      <c r="Q5" s="779"/>
      <c r="R5" s="779"/>
      <c r="S5" s="780"/>
    </row>
    <row r="6" spans="2:19">
      <c r="B6" s="781"/>
      <c r="C6" s="782"/>
      <c r="D6" s="782"/>
      <c r="E6" s="782"/>
      <c r="F6" s="782"/>
      <c r="G6" s="783"/>
      <c r="H6" s="781"/>
      <c r="I6" s="782"/>
      <c r="J6" s="782"/>
      <c r="K6" s="782"/>
      <c r="L6" s="782"/>
      <c r="M6" s="783"/>
      <c r="N6" s="781"/>
      <c r="O6" s="782"/>
      <c r="P6" s="782"/>
      <c r="Q6" s="782"/>
      <c r="R6" s="782"/>
      <c r="S6" s="783"/>
    </row>
    <row r="7" spans="2:19" ht="15.75" thickBot="1">
      <c r="B7" s="784"/>
      <c r="C7" s="785"/>
      <c r="D7" s="785"/>
      <c r="E7" s="785"/>
      <c r="F7" s="785"/>
      <c r="G7" s="786"/>
      <c r="H7" s="784"/>
      <c r="I7" s="785"/>
      <c r="J7" s="785"/>
      <c r="K7" s="785"/>
      <c r="L7" s="785"/>
      <c r="M7" s="786"/>
      <c r="N7" s="784"/>
      <c r="O7" s="785"/>
      <c r="P7" s="785"/>
      <c r="Q7" s="785"/>
      <c r="R7" s="785"/>
      <c r="S7" s="786"/>
    </row>
    <row r="8" spans="2:19" ht="15.75" thickBot="1">
      <c r="B8" s="481" t="s">
        <v>490</v>
      </c>
      <c r="C8" s="787" t="s">
        <v>491</v>
      </c>
      <c r="D8" s="788"/>
      <c r="E8" s="789" t="s">
        <v>492</v>
      </c>
      <c r="F8" s="789"/>
      <c r="G8" s="788"/>
      <c r="H8" s="563" t="s">
        <v>490</v>
      </c>
      <c r="I8" s="787" t="s">
        <v>491</v>
      </c>
      <c r="J8" s="788"/>
      <c r="K8" s="789" t="s">
        <v>492</v>
      </c>
      <c r="L8" s="789"/>
      <c r="M8" s="788"/>
      <c r="N8" s="562" t="s">
        <v>490</v>
      </c>
      <c r="O8" s="787" t="s">
        <v>491</v>
      </c>
      <c r="P8" s="788"/>
      <c r="Q8" s="789" t="s">
        <v>493</v>
      </c>
      <c r="R8" s="789"/>
      <c r="S8" s="788"/>
    </row>
    <row r="9" spans="2:19">
      <c r="B9" s="560">
        <v>2</v>
      </c>
      <c r="C9" s="792" t="s">
        <v>504</v>
      </c>
      <c r="D9" s="694"/>
      <c r="E9" s="792" t="s">
        <v>494</v>
      </c>
      <c r="F9" s="694"/>
      <c r="G9" s="695"/>
      <c r="H9" s="560">
        <v>2</v>
      </c>
      <c r="I9" s="792" t="s">
        <v>495</v>
      </c>
      <c r="J9" s="694"/>
      <c r="K9" s="793" t="s">
        <v>496</v>
      </c>
      <c r="L9" s="694"/>
      <c r="M9" s="695"/>
      <c r="N9" s="560">
        <v>3</v>
      </c>
      <c r="O9" s="790" t="s">
        <v>495</v>
      </c>
      <c r="P9" s="777"/>
      <c r="Q9" s="776" t="s">
        <v>497</v>
      </c>
      <c r="R9" s="744"/>
      <c r="S9" s="777"/>
    </row>
    <row r="10" spans="2:19">
      <c r="B10" s="560">
        <v>1</v>
      </c>
      <c r="C10" s="790" t="s">
        <v>578</v>
      </c>
      <c r="D10" s="777"/>
      <c r="E10" s="776" t="s">
        <v>579</v>
      </c>
      <c r="F10" s="744"/>
      <c r="G10" s="777"/>
      <c r="H10" s="560">
        <v>1</v>
      </c>
      <c r="I10" s="790" t="s">
        <v>558</v>
      </c>
      <c r="J10" s="777"/>
      <c r="K10" s="791" t="s">
        <v>559</v>
      </c>
      <c r="L10" s="744"/>
      <c r="M10" s="777"/>
      <c r="N10" s="596">
        <v>1</v>
      </c>
      <c r="O10" s="790" t="s">
        <v>578</v>
      </c>
      <c r="P10" s="777"/>
      <c r="Q10" s="776" t="s">
        <v>579</v>
      </c>
      <c r="R10" s="744"/>
      <c r="S10" s="777"/>
    </row>
    <row r="11" spans="2:19">
      <c r="B11" s="560">
        <v>1</v>
      </c>
      <c r="C11" s="790" t="s">
        <v>580</v>
      </c>
      <c r="D11" s="777"/>
      <c r="E11" s="776" t="s">
        <v>579</v>
      </c>
      <c r="F11" s="744"/>
      <c r="G11" s="777"/>
      <c r="H11" s="560"/>
      <c r="I11" s="790"/>
      <c r="J11" s="777"/>
      <c r="K11" s="776"/>
      <c r="L11" s="744"/>
      <c r="M11" s="777"/>
      <c r="N11" s="596">
        <v>1</v>
      </c>
      <c r="O11" s="790" t="s">
        <v>580</v>
      </c>
      <c r="P11" s="777"/>
      <c r="Q11" s="776" t="s">
        <v>579</v>
      </c>
      <c r="R11" s="744"/>
      <c r="S11" s="777"/>
    </row>
    <row r="12" spans="2:19">
      <c r="B12" s="560">
        <v>1</v>
      </c>
      <c r="C12" s="790" t="s">
        <v>64</v>
      </c>
      <c r="D12" s="777"/>
      <c r="E12" s="776" t="s">
        <v>579</v>
      </c>
      <c r="F12" s="744"/>
      <c r="G12" s="777"/>
      <c r="H12" s="560"/>
      <c r="I12" s="790"/>
      <c r="J12" s="777"/>
      <c r="K12" s="776"/>
      <c r="L12" s="744"/>
      <c r="M12" s="777"/>
      <c r="N12" s="596">
        <v>1</v>
      </c>
      <c r="O12" s="790" t="s">
        <v>64</v>
      </c>
      <c r="P12" s="777"/>
      <c r="Q12" s="776" t="s">
        <v>579</v>
      </c>
      <c r="R12" s="744"/>
      <c r="S12" s="777"/>
    </row>
    <row r="13" spans="2:19">
      <c r="B13" s="560"/>
      <c r="C13" s="790"/>
      <c r="D13" s="777"/>
      <c r="E13" s="776"/>
      <c r="F13" s="744"/>
      <c r="G13" s="777"/>
      <c r="H13" s="558"/>
      <c r="I13" s="790"/>
      <c r="J13" s="777"/>
      <c r="K13" s="776"/>
      <c r="L13" s="744"/>
      <c r="M13" s="777"/>
      <c r="N13" s="560"/>
      <c r="O13" s="790"/>
      <c r="P13" s="777"/>
      <c r="Q13" s="776"/>
      <c r="R13" s="744"/>
      <c r="S13" s="777"/>
    </row>
    <row r="14" spans="2:19">
      <c r="B14" s="560"/>
      <c r="C14" s="790"/>
      <c r="D14" s="777"/>
      <c r="E14" s="776"/>
      <c r="F14" s="744"/>
      <c r="G14" s="777"/>
      <c r="H14" s="479"/>
      <c r="I14" s="790"/>
      <c r="J14" s="777"/>
      <c r="K14" s="776"/>
      <c r="L14" s="744"/>
      <c r="M14" s="777"/>
      <c r="N14" s="479"/>
      <c r="O14" s="790"/>
      <c r="P14" s="777"/>
      <c r="Q14" s="776"/>
      <c r="R14" s="744"/>
      <c r="S14" s="777"/>
    </row>
    <row r="15" spans="2:19">
      <c r="B15" s="560"/>
      <c r="C15" s="790"/>
      <c r="D15" s="777"/>
      <c r="E15" s="776"/>
      <c r="F15" s="744"/>
      <c r="G15" s="777"/>
      <c r="H15" s="479"/>
      <c r="I15" s="790"/>
      <c r="J15" s="777"/>
      <c r="K15" s="776"/>
      <c r="L15" s="744"/>
      <c r="M15" s="777"/>
      <c r="N15" s="479"/>
      <c r="O15" s="790"/>
      <c r="P15" s="777"/>
      <c r="Q15" s="776"/>
      <c r="R15" s="744"/>
      <c r="S15" s="777"/>
    </row>
    <row r="16" spans="2:19" ht="15.75" thickBot="1">
      <c r="B16" s="561"/>
      <c r="C16" s="794"/>
      <c r="D16" s="775"/>
      <c r="E16" s="794"/>
      <c r="F16" s="775"/>
      <c r="G16" s="795"/>
      <c r="H16" s="480"/>
      <c r="I16" s="794"/>
      <c r="J16" s="775"/>
      <c r="K16" s="794"/>
      <c r="L16" s="775"/>
      <c r="M16" s="795"/>
      <c r="N16" s="480"/>
      <c r="O16" s="794"/>
      <c r="P16" s="775"/>
      <c r="Q16" s="794"/>
      <c r="R16" s="775"/>
      <c r="S16" s="795"/>
    </row>
    <row r="17" spans="2:19" ht="15.75" thickBot="1">
      <c r="B17" s="478"/>
      <c r="C17" s="478"/>
      <c r="D17" s="478"/>
      <c r="E17" s="478"/>
    </row>
    <row r="18" spans="2:19">
      <c r="B18" s="778" t="s">
        <v>499</v>
      </c>
      <c r="C18" s="779"/>
      <c r="D18" s="779"/>
      <c r="E18" s="779"/>
      <c r="F18" s="779"/>
      <c r="G18" s="780"/>
      <c r="H18" s="778" t="s">
        <v>500</v>
      </c>
      <c r="I18" s="779"/>
      <c r="J18" s="779"/>
      <c r="K18" s="779"/>
      <c r="L18" s="779"/>
      <c r="M18" s="780"/>
      <c r="N18" s="778" t="s">
        <v>501</v>
      </c>
      <c r="O18" s="779"/>
      <c r="P18" s="779"/>
      <c r="Q18" s="779"/>
      <c r="R18" s="779"/>
      <c r="S18" s="780"/>
    </row>
    <row r="19" spans="2:19">
      <c r="B19" s="781"/>
      <c r="C19" s="782"/>
      <c r="D19" s="782"/>
      <c r="E19" s="782"/>
      <c r="F19" s="782"/>
      <c r="G19" s="783"/>
      <c r="H19" s="781"/>
      <c r="I19" s="782"/>
      <c r="J19" s="782"/>
      <c r="K19" s="782"/>
      <c r="L19" s="782"/>
      <c r="M19" s="783"/>
      <c r="N19" s="781"/>
      <c r="O19" s="782"/>
      <c r="P19" s="782"/>
      <c r="Q19" s="782"/>
      <c r="R19" s="782"/>
      <c r="S19" s="783"/>
    </row>
    <row r="20" spans="2:19" ht="15.75" thickBot="1">
      <c r="B20" s="784"/>
      <c r="C20" s="785"/>
      <c r="D20" s="785"/>
      <c r="E20" s="785"/>
      <c r="F20" s="785"/>
      <c r="G20" s="786"/>
      <c r="H20" s="784"/>
      <c r="I20" s="785"/>
      <c r="J20" s="785"/>
      <c r="K20" s="785"/>
      <c r="L20" s="785"/>
      <c r="M20" s="786"/>
      <c r="N20" s="784"/>
      <c r="O20" s="785"/>
      <c r="P20" s="785"/>
      <c r="Q20" s="785"/>
      <c r="R20" s="785"/>
      <c r="S20" s="786"/>
    </row>
    <row r="21" spans="2:19" ht="15.75" thickBot="1">
      <c r="B21" s="562" t="s">
        <v>490</v>
      </c>
      <c r="C21" s="787" t="s">
        <v>491</v>
      </c>
      <c r="D21" s="788"/>
      <c r="E21" s="789" t="s">
        <v>492</v>
      </c>
      <c r="F21" s="789"/>
      <c r="G21" s="788"/>
      <c r="H21" s="563" t="s">
        <v>490</v>
      </c>
      <c r="I21" s="787" t="s">
        <v>491</v>
      </c>
      <c r="J21" s="788"/>
      <c r="K21" s="789" t="s">
        <v>492</v>
      </c>
      <c r="L21" s="789"/>
      <c r="M21" s="788"/>
      <c r="N21" s="562" t="s">
        <v>490</v>
      </c>
      <c r="O21" s="787" t="s">
        <v>491</v>
      </c>
      <c r="P21" s="788"/>
      <c r="Q21" s="789" t="s">
        <v>493</v>
      </c>
      <c r="R21" s="789"/>
      <c r="S21" s="788"/>
    </row>
    <row r="22" spans="2:19">
      <c r="B22" s="560">
        <v>2</v>
      </c>
      <c r="C22" s="790" t="s">
        <v>502</v>
      </c>
      <c r="D22" s="777"/>
      <c r="E22" s="792" t="s">
        <v>581</v>
      </c>
      <c r="F22" s="694"/>
      <c r="G22" s="695"/>
      <c r="H22" s="560">
        <v>4</v>
      </c>
      <c r="I22" s="790" t="s">
        <v>503</v>
      </c>
      <c r="J22" s="777"/>
      <c r="K22" s="776" t="s">
        <v>560</v>
      </c>
      <c r="L22" s="744"/>
      <c r="M22" s="777"/>
      <c r="N22" s="585">
        <v>2</v>
      </c>
      <c r="O22" s="790" t="s">
        <v>64</v>
      </c>
      <c r="P22" s="777"/>
      <c r="Q22" s="776" t="s">
        <v>584</v>
      </c>
      <c r="R22" s="744"/>
      <c r="S22" s="777"/>
    </row>
    <row r="23" spans="2:19">
      <c r="B23" s="560">
        <v>1</v>
      </c>
      <c r="C23" s="790" t="s">
        <v>582</v>
      </c>
      <c r="D23" s="777"/>
      <c r="E23" s="776" t="s">
        <v>579</v>
      </c>
      <c r="F23" s="744"/>
      <c r="G23" s="777"/>
      <c r="H23" s="560">
        <v>1</v>
      </c>
      <c r="I23" s="790" t="s">
        <v>562</v>
      </c>
      <c r="J23" s="777"/>
      <c r="K23" s="791" t="s">
        <v>559</v>
      </c>
      <c r="L23" s="744"/>
      <c r="M23" s="777"/>
      <c r="N23" s="585">
        <v>1</v>
      </c>
      <c r="O23" s="790" t="s">
        <v>507</v>
      </c>
      <c r="P23" s="777"/>
      <c r="Q23" s="776" t="s">
        <v>508</v>
      </c>
      <c r="R23" s="744"/>
      <c r="S23" s="777"/>
    </row>
    <row r="24" spans="2:19">
      <c r="B24" s="560">
        <v>1</v>
      </c>
      <c r="C24" s="790" t="s">
        <v>583</v>
      </c>
      <c r="D24" s="777"/>
      <c r="E24" s="776" t="s">
        <v>579</v>
      </c>
      <c r="F24" s="744"/>
      <c r="G24" s="777"/>
      <c r="H24" s="560">
        <v>1</v>
      </c>
      <c r="I24" s="790" t="s">
        <v>504</v>
      </c>
      <c r="J24" s="777"/>
      <c r="K24" s="776" t="s">
        <v>505</v>
      </c>
      <c r="L24" s="744"/>
      <c r="M24" s="777"/>
      <c r="N24" s="585">
        <v>1</v>
      </c>
      <c r="O24" s="790" t="s">
        <v>504</v>
      </c>
      <c r="P24" s="777"/>
      <c r="Q24" s="776" t="s">
        <v>505</v>
      </c>
      <c r="R24" s="744"/>
      <c r="S24" s="777"/>
    </row>
    <row r="25" spans="2:19">
      <c r="B25" s="560">
        <v>1</v>
      </c>
      <c r="C25" s="790" t="s">
        <v>21</v>
      </c>
      <c r="D25" s="777"/>
      <c r="E25" s="776" t="s">
        <v>579</v>
      </c>
      <c r="F25" s="744"/>
      <c r="G25" s="777"/>
      <c r="H25" s="560">
        <v>1</v>
      </c>
      <c r="I25" s="790" t="s">
        <v>507</v>
      </c>
      <c r="J25" s="777"/>
      <c r="K25" s="776" t="s">
        <v>508</v>
      </c>
      <c r="L25" s="744"/>
      <c r="M25" s="777"/>
      <c r="N25" s="592">
        <v>1</v>
      </c>
      <c r="O25" s="790" t="s">
        <v>561</v>
      </c>
      <c r="P25" s="777"/>
      <c r="Q25" s="776" t="s">
        <v>551</v>
      </c>
      <c r="R25" s="744"/>
      <c r="S25" s="777"/>
    </row>
    <row r="26" spans="2:19">
      <c r="B26" s="560"/>
      <c r="C26" s="790"/>
      <c r="D26" s="777"/>
      <c r="E26" s="776"/>
      <c r="F26" s="744"/>
      <c r="G26" s="777"/>
      <c r="H26" s="560">
        <v>1</v>
      </c>
      <c r="I26" s="790" t="s">
        <v>513</v>
      </c>
      <c r="J26" s="777"/>
      <c r="K26" s="776" t="s">
        <v>559</v>
      </c>
      <c r="L26" s="744"/>
      <c r="M26" s="777"/>
      <c r="N26" s="596">
        <v>1</v>
      </c>
      <c r="O26" s="790" t="s">
        <v>582</v>
      </c>
      <c r="P26" s="777"/>
      <c r="Q26" s="776" t="s">
        <v>579</v>
      </c>
      <c r="R26" s="744"/>
      <c r="S26" s="777"/>
    </row>
    <row r="27" spans="2:19">
      <c r="B27" s="560"/>
      <c r="C27" s="790"/>
      <c r="D27" s="777"/>
      <c r="E27" s="776"/>
      <c r="F27" s="744"/>
      <c r="G27" s="777"/>
      <c r="H27" s="560">
        <v>1</v>
      </c>
      <c r="I27" s="790" t="s">
        <v>561</v>
      </c>
      <c r="J27" s="777"/>
      <c r="K27" s="776" t="s">
        <v>551</v>
      </c>
      <c r="L27" s="744"/>
      <c r="M27" s="777"/>
      <c r="N27" s="596">
        <v>1</v>
      </c>
      <c r="O27" s="790" t="s">
        <v>583</v>
      </c>
      <c r="P27" s="777"/>
      <c r="Q27" s="776" t="s">
        <v>579</v>
      </c>
      <c r="R27" s="744"/>
      <c r="S27" s="777"/>
    </row>
    <row r="28" spans="2:19">
      <c r="B28" s="479"/>
      <c r="C28" s="790"/>
      <c r="D28" s="777"/>
      <c r="E28" s="776"/>
      <c r="F28" s="744"/>
      <c r="G28" s="777"/>
      <c r="H28" s="560">
        <v>1</v>
      </c>
      <c r="I28" s="776" t="s">
        <v>502</v>
      </c>
      <c r="J28" s="777"/>
      <c r="K28" s="776" t="s">
        <v>559</v>
      </c>
      <c r="L28" s="744"/>
      <c r="M28" s="777"/>
      <c r="N28" s="596">
        <v>1</v>
      </c>
      <c r="O28" s="790" t="s">
        <v>21</v>
      </c>
      <c r="P28" s="777"/>
      <c r="Q28" s="776" t="s">
        <v>579</v>
      </c>
      <c r="R28" s="744"/>
      <c r="S28" s="777"/>
    </row>
    <row r="29" spans="2:19" ht="15.75" thickBot="1">
      <c r="B29" s="479"/>
      <c r="C29" s="560"/>
      <c r="D29" s="551"/>
      <c r="E29" s="560"/>
      <c r="F29" s="551"/>
      <c r="G29" s="559"/>
      <c r="H29" s="560"/>
      <c r="I29" s="776"/>
      <c r="J29" s="777"/>
      <c r="K29" s="776"/>
      <c r="L29" s="744"/>
      <c r="M29" s="744"/>
      <c r="N29" s="585"/>
      <c r="O29" s="794"/>
      <c r="P29" s="775"/>
      <c r="Q29" s="794"/>
      <c r="R29" s="775"/>
      <c r="S29" s="795"/>
    </row>
    <row r="30" spans="2:19" ht="15.75" customHeight="1" thickBot="1">
      <c r="B30" s="480"/>
      <c r="C30" s="794"/>
      <c r="D30" s="775"/>
      <c r="E30" s="794"/>
      <c r="F30" s="775"/>
      <c r="G30" s="795"/>
      <c r="H30" s="560"/>
      <c r="I30" s="794"/>
      <c r="J30" s="775"/>
      <c r="K30" s="794"/>
      <c r="L30" s="775"/>
      <c r="M30" s="795"/>
      <c r="N30" s="499"/>
      <c r="O30" s="775"/>
      <c r="P30" s="775"/>
      <c r="Q30" s="794"/>
      <c r="R30" s="775"/>
      <c r="S30" s="795"/>
    </row>
    <row r="31" spans="2:19" ht="15.75" customHeight="1">
      <c r="B31" s="493"/>
      <c r="C31" s="551"/>
      <c r="D31" s="551"/>
      <c r="E31" s="551"/>
      <c r="F31" s="551"/>
      <c r="G31" s="541"/>
      <c r="H31" s="541"/>
      <c r="I31" s="551"/>
      <c r="J31" s="551"/>
      <c r="K31" s="551"/>
      <c r="L31" s="551"/>
      <c r="M31" s="551"/>
      <c r="N31" s="551"/>
      <c r="O31" s="551"/>
      <c r="P31" s="551"/>
      <c r="Q31" s="551"/>
      <c r="R31" s="551"/>
      <c r="S31" s="551"/>
    </row>
    <row r="32" spans="2:19" ht="15.75" thickBot="1">
      <c r="G32" s="775"/>
      <c r="H32" s="775"/>
    </row>
    <row r="33" spans="2:20">
      <c r="B33" s="778" t="s">
        <v>509</v>
      </c>
      <c r="C33" s="779"/>
      <c r="D33" s="779"/>
      <c r="E33" s="779"/>
      <c r="F33" s="779"/>
      <c r="G33" s="780"/>
      <c r="H33" s="778" t="s">
        <v>510</v>
      </c>
      <c r="I33" s="779"/>
      <c r="J33" s="779"/>
      <c r="K33" s="779"/>
      <c r="L33" s="779"/>
      <c r="M33" s="780"/>
      <c r="N33" s="778" t="s">
        <v>511</v>
      </c>
      <c r="O33" s="779"/>
      <c r="P33" s="779"/>
      <c r="Q33" s="779"/>
      <c r="R33" s="779"/>
      <c r="S33" s="780"/>
    </row>
    <row r="34" spans="2:20">
      <c r="B34" s="781"/>
      <c r="C34" s="782"/>
      <c r="D34" s="782"/>
      <c r="E34" s="782"/>
      <c r="F34" s="782"/>
      <c r="G34" s="783"/>
      <c r="H34" s="781"/>
      <c r="I34" s="782"/>
      <c r="J34" s="782"/>
      <c r="K34" s="782"/>
      <c r="L34" s="782"/>
      <c r="M34" s="783"/>
      <c r="N34" s="781"/>
      <c r="O34" s="782"/>
      <c r="P34" s="782"/>
      <c r="Q34" s="782"/>
      <c r="R34" s="782"/>
      <c r="S34" s="783"/>
    </row>
    <row r="35" spans="2:20" ht="15.75" thickBot="1">
      <c r="B35" s="784"/>
      <c r="C35" s="785"/>
      <c r="D35" s="785"/>
      <c r="E35" s="785"/>
      <c r="F35" s="785"/>
      <c r="G35" s="786"/>
      <c r="H35" s="784"/>
      <c r="I35" s="785"/>
      <c r="J35" s="785"/>
      <c r="K35" s="785"/>
      <c r="L35" s="785"/>
      <c r="M35" s="786"/>
      <c r="N35" s="784"/>
      <c r="O35" s="785"/>
      <c r="P35" s="785"/>
      <c r="Q35" s="785"/>
      <c r="R35" s="785"/>
      <c r="S35" s="786"/>
    </row>
    <row r="36" spans="2:20" ht="15.75" thickBot="1">
      <c r="B36" s="562" t="s">
        <v>490</v>
      </c>
      <c r="C36" s="787" t="s">
        <v>491</v>
      </c>
      <c r="D36" s="789"/>
      <c r="E36" s="787" t="s">
        <v>492</v>
      </c>
      <c r="F36" s="789"/>
      <c r="G36" s="788"/>
      <c r="H36" s="563" t="s">
        <v>490</v>
      </c>
      <c r="I36" s="787" t="s">
        <v>491</v>
      </c>
      <c r="J36" s="788"/>
      <c r="K36" s="789" t="s">
        <v>492</v>
      </c>
      <c r="L36" s="789"/>
      <c r="M36" s="788"/>
      <c r="N36" s="562" t="s">
        <v>490</v>
      </c>
      <c r="O36" s="787" t="s">
        <v>491</v>
      </c>
      <c r="P36" s="788"/>
      <c r="Q36" s="789" t="s">
        <v>493</v>
      </c>
      <c r="R36" s="789"/>
      <c r="S36" s="788"/>
    </row>
    <row r="37" spans="2:20">
      <c r="B37" s="560">
        <v>2</v>
      </c>
      <c r="C37" s="776" t="s">
        <v>504</v>
      </c>
      <c r="D37" s="744"/>
      <c r="E37" s="776" t="s">
        <v>494</v>
      </c>
      <c r="F37" s="744"/>
      <c r="G37" s="777"/>
      <c r="H37" s="551">
        <v>8</v>
      </c>
      <c r="I37" s="776" t="s">
        <v>512</v>
      </c>
      <c r="J37" s="777"/>
      <c r="K37" s="776" t="s">
        <v>563</v>
      </c>
      <c r="L37" s="744"/>
      <c r="M37" s="777"/>
      <c r="N37" s="596">
        <v>4</v>
      </c>
      <c r="O37" s="790" t="s">
        <v>502</v>
      </c>
      <c r="P37" s="777"/>
      <c r="Q37" s="776" t="s">
        <v>585</v>
      </c>
      <c r="R37" s="744"/>
      <c r="S37" s="777"/>
    </row>
    <row r="38" spans="2:20">
      <c r="B38" s="560">
        <v>2</v>
      </c>
      <c r="C38" s="776" t="s">
        <v>64</v>
      </c>
      <c r="D38" s="777"/>
      <c r="E38" s="776" t="s">
        <v>581</v>
      </c>
      <c r="F38" s="744"/>
      <c r="G38" s="777"/>
      <c r="H38" s="560">
        <v>3</v>
      </c>
      <c r="I38" s="776" t="s">
        <v>502</v>
      </c>
      <c r="J38" s="777"/>
      <c r="K38" s="776" t="s">
        <v>564</v>
      </c>
      <c r="L38" s="744"/>
      <c r="M38" s="777"/>
      <c r="N38" s="560">
        <v>3</v>
      </c>
      <c r="O38" s="776" t="s">
        <v>495</v>
      </c>
      <c r="P38" s="777"/>
      <c r="Q38" s="776" t="s">
        <v>497</v>
      </c>
      <c r="R38" s="744"/>
      <c r="S38" s="777"/>
    </row>
    <row r="39" spans="2:20">
      <c r="B39" s="560">
        <v>2</v>
      </c>
      <c r="C39" s="776" t="s">
        <v>578</v>
      </c>
      <c r="D39" s="777"/>
      <c r="E39" s="776" t="s">
        <v>581</v>
      </c>
      <c r="F39" s="744"/>
      <c r="G39" s="777"/>
      <c r="H39" s="592">
        <v>2</v>
      </c>
      <c r="I39" s="776" t="s">
        <v>495</v>
      </c>
      <c r="J39" s="777"/>
      <c r="K39" s="776" t="s">
        <v>514</v>
      </c>
      <c r="L39" s="744"/>
      <c r="M39" s="777"/>
      <c r="N39" s="596">
        <v>1</v>
      </c>
      <c r="O39" s="776" t="s">
        <v>578</v>
      </c>
      <c r="P39" s="777"/>
      <c r="Q39" s="776" t="s">
        <v>579</v>
      </c>
      <c r="R39" s="744"/>
      <c r="S39" s="777"/>
    </row>
    <row r="40" spans="2:20">
      <c r="B40" s="596">
        <v>1</v>
      </c>
      <c r="C40" s="790" t="s">
        <v>582</v>
      </c>
      <c r="D40" s="777"/>
      <c r="E40" s="776" t="s">
        <v>579</v>
      </c>
      <c r="F40" s="744"/>
      <c r="G40" s="777"/>
      <c r="H40" s="560">
        <v>2</v>
      </c>
      <c r="I40" s="776" t="s">
        <v>506</v>
      </c>
      <c r="J40" s="777"/>
      <c r="K40" s="776" t="s">
        <v>565</v>
      </c>
      <c r="L40" s="744"/>
      <c r="M40" s="777"/>
      <c r="N40" s="596">
        <v>1</v>
      </c>
      <c r="O40" s="790" t="s">
        <v>582</v>
      </c>
      <c r="P40" s="777"/>
      <c r="Q40" s="776" t="s">
        <v>579</v>
      </c>
      <c r="R40" s="744"/>
      <c r="S40" s="777"/>
    </row>
    <row r="41" spans="2:20">
      <c r="B41" s="596">
        <v>1</v>
      </c>
      <c r="C41" s="790" t="s">
        <v>583</v>
      </c>
      <c r="D41" s="777"/>
      <c r="E41" s="776" t="s">
        <v>579</v>
      </c>
      <c r="F41" s="744"/>
      <c r="G41" s="777"/>
      <c r="H41" s="592">
        <v>2</v>
      </c>
      <c r="I41" s="776" t="s">
        <v>498</v>
      </c>
      <c r="J41" s="744"/>
      <c r="K41" s="776" t="s">
        <v>565</v>
      </c>
      <c r="L41" s="744"/>
      <c r="M41" s="777"/>
      <c r="N41" s="596">
        <v>1</v>
      </c>
      <c r="O41" s="790" t="s">
        <v>583</v>
      </c>
      <c r="P41" s="777"/>
      <c r="Q41" s="776" t="s">
        <v>579</v>
      </c>
      <c r="R41" s="744"/>
      <c r="S41" s="777"/>
    </row>
    <row r="42" spans="2:20">
      <c r="B42" s="596">
        <v>1</v>
      </c>
      <c r="C42" s="790" t="s">
        <v>21</v>
      </c>
      <c r="D42" s="777"/>
      <c r="E42" s="776" t="s">
        <v>579</v>
      </c>
      <c r="F42" s="744"/>
      <c r="G42" s="777"/>
      <c r="H42" s="558">
        <v>1</v>
      </c>
      <c r="I42" s="776" t="s">
        <v>562</v>
      </c>
      <c r="J42" s="777"/>
      <c r="K42" s="776" t="s">
        <v>559</v>
      </c>
      <c r="L42" s="744"/>
      <c r="M42" s="777"/>
      <c r="N42" s="596">
        <v>1</v>
      </c>
      <c r="O42" s="790" t="s">
        <v>21</v>
      </c>
      <c r="P42" s="777"/>
      <c r="Q42" s="776" t="s">
        <v>579</v>
      </c>
      <c r="R42" s="744"/>
      <c r="S42" s="777"/>
    </row>
    <row r="43" spans="2:20">
      <c r="B43" s="596">
        <v>1</v>
      </c>
      <c r="C43" s="790" t="s">
        <v>580</v>
      </c>
      <c r="D43" s="777"/>
      <c r="E43" s="776" t="s">
        <v>579</v>
      </c>
      <c r="F43" s="744"/>
      <c r="G43" s="777"/>
      <c r="H43" s="592"/>
      <c r="I43" s="776"/>
      <c r="J43" s="777"/>
      <c r="K43" s="776"/>
      <c r="L43" s="744"/>
      <c r="M43" s="777"/>
      <c r="N43" s="596">
        <v>1</v>
      </c>
      <c r="O43" s="790" t="s">
        <v>580</v>
      </c>
      <c r="P43" s="777"/>
      <c r="Q43" s="776" t="s">
        <v>579</v>
      </c>
      <c r="R43" s="744"/>
      <c r="S43" s="777"/>
      <c r="T43" s="64"/>
    </row>
    <row r="44" spans="2:20">
      <c r="B44" s="560"/>
      <c r="C44" s="790"/>
      <c r="D44" s="777"/>
      <c r="E44" s="776"/>
      <c r="F44" s="744"/>
      <c r="G44" s="777"/>
      <c r="H44" s="592">
        <v>1</v>
      </c>
      <c r="I44" s="776" t="s">
        <v>561</v>
      </c>
      <c r="J44" s="777"/>
      <c r="K44" s="776" t="s">
        <v>551</v>
      </c>
      <c r="L44" s="744"/>
      <c r="M44" s="777"/>
      <c r="N44" s="596">
        <v>1</v>
      </c>
      <c r="O44" s="776" t="s">
        <v>515</v>
      </c>
      <c r="P44" s="777"/>
      <c r="Q44" s="776" t="s">
        <v>508</v>
      </c>
      <c r="R44" s="744"/>
      <c r="S44" s="777"/>
    </row>
    <row r="45" spans="2:20">
      <c r="B45" s="560"/>
      <c r="C45" s="790"/>
      <c r="D45" s="777"/>
      <c r="E45" s="776"/>
      <c r="F45" s="744"/>
      <c r="G45" s="777"/>
      <c r="H45" s="592">
        <v>1</v>
      </c>
      <c r="I45" s="776" t="s">
        <v>515</v>
      </c>
      <c r="J45" s="777"/>
      <c r="K45" s="776" t="s">
        <v>508</v>
      </c>
      <c r="L45" s="744"/>
      <c r="M45" s="777"/>
      <c r="N45" s="595">
        <v>1</v>
      </c>
      <c r="O45" s="776" t="s">
        <v>516</v>
      </c>
      <c r="P45" s="777"/>
      <c r="Q45" s="776" t="s">
        <v>508</v>
      </c>
      <c r="R45" s="744"/>
      <c r="S45" s="777"/>
    </row>
    <row r="46" spans="2:20">
      <c r="B46" s="479"/>
      <c r="C46" s="560"/>
      <c r="D46" s="551"/>
      <c r="E46" s="560"/>
      <c r="F46" s="551"/>
      <c r="G46" s="559"/>
      <c r="H46" s="593">
        <v>1</v>
      </c>
      <c r="I46" s="776" t="s">
        <v>516</v>
      </c>
      <c r="J46" s="777"/>
      <c r="K46" s="776" t="s">
        <v>508</v>
      </c>
      <c r="L46" s="744"/>
      <c r="M46" s="777"/>
      <c r="N46" s="596">
        <v>1</v>
      </c>
      <c r="O46" s="776" t="s">
        <v>561</v>
      </c>
      <c r="P46" s="777"/>
      <c r="Q46" s="776" t="s">
        <v>551</v>
      </c>
      <c r="R46" s="744"/>
      <c r="S46" s="777"/>
    </row>
    <row r="47" spans="2:20">
      <c r="B47" s="479"/>
      <c r="C47" s="560"/>
      <c r="D47" s="551"/>
      <c r="E47" s="560"/>
      <c r="F47" s="551"/>
      <c r="G47" s="559"/>
      <c r="H47" s="585"/>
      <c r="I47" s="776"/>
      <c r="J47" s="744"/>
      <c r="K47" s="776"/>
      <c r="L47" s="744"/>
      <c r="M47" s="777"/>
      <c r="N47" s="585"/>
      <c r="O47" s="776"/>
      <c r="P47" s="777"/>
      <c r="Q47" s="776"/>
      <c r="R47" s="744"/>
      <c r="S47" s="744"/>
    </row>
    <row r="48" spans="2:20" ht="15.75" thickBot="1">
      <c r="B48" s="480"/>
      <c r="C48" s="794"/>
      <c r="D48" s="775"/>
      <c r="E48" s="794"/>
      <c r="F48" s="775"/>
      <c r="G48" s="795"/>
      <c r="H48" s="561"/>
      <c r="I48" s="794"/>
      <c r="J48" s="775"/>
      <c r="K48" s="794"/>
      <c r="L48" s="775"/>
      <c r="M48" s="795"/>
      <c r="N48" s="584"/>
      <c r="O48" s="794"/>
      <c r="P48" s="775"/>
      <c r="Q48" s="794"/>
      <c r="R48" s="775"/>
      <c r="S48" s="795"/>
    </row>
  </sheetData>
  <mergeCells count="197">
    <mergeCell ref="C48:D48"/>
    <mergeCell ref="E48:G48"/>
    <mergeCell ref="I48:J48"/>
    <mergeCell ref="K48:M48"/>
    <mergeCell ref="O48:P48"/>
    <mergeCell ref="Q48:S48"/>
    <mergeCell ref="C43:D43"/>
    <mergeCell ref="E43:G43"/>
    <mergeCell ref="I43:J43"/>
    <mergeCell ref="K43:M43"/>
    <mergeCell ref="I44:J44"/>
    <mergeCell ref="I45:J45"/>
    <mergeCell ref="K44:M44"/>
    <mergeCell ref="K45:M45"/>
    <mergeCell ref="O44:P44"/>
    <mergeCell ref="Q44:S44"/>
    <mergeCell ref="O45:P45"/>
    <mergeCell ref="Q45:S45"/>
    <mergeCell ref="I47:J47"/>
    <mergeCell ref="K47:M47"/>
    <mergeCell ref="O43:P43"/>
    <mergeCell ref="Q43:S43"/>
    <mergeCell ref="O47:P47"/>
    <mergeCell ref="Q47:S47"/>
    <mergeCell ref="C44:D44"/>
    <mergeCell ref="E44:G44"/>
    <mergeCell ref="I46:J46"/>
    <mergeCell ref="E45:G45"/>
    <mergeCell ref="C40:D40"/>
    <mergeCell ref="E40:G40"/>
    <mergeCell ref="I40:J40"/>
    <mergeCell ref="K40:M40"/>
    <mergeCell ref="O40:P40"/>
    <mergeCell ref="C45:D45"/>
    <mergeCell ref="C39:D39"/>
    <mergeCell ref="E39:G39"/>
    <mergeCell ref="O39:P39"/>
    <mergeCell ref="Q39:S39"/>
    <mergeCell ref="I39:J39"/>
    <mergeCell ref="K39:M39"/>
    <mergeCell ref="C42:D42"/>
    <mergeCell ref="E42:G42"/>
    <mergeCell ref="I42:J42"/>
    <mergeCell ref="K42:M42"/>
    <mergeCell ref="O42:P42"/>
    <mergeCell ref="Q42:S42"/>
    <mergeCell ref="C41:D41"/>
    <mergeCell ref="E41:G41"/>
    <mergeCell ref="I41:J41"/>
    <mergeCell ref="K41:M41"/>
    <mergeCell ref="O41:P41"/>
    <mergeCell ref="Q41:S41"/>
    <mergeCell ref="Q40:S40"/>
    <mergeCell ref="C38:D38"/>
    <mergeCell ref="E38:G38"/>
    <mergeCell ref="I38:J38"/>
    <mergeCell ref="K38:M38"/>
    <mergeCell ref="O38:P38"/>
    <mergeCell ref="Q38:S38"/>
    <mergeCell ref="C37:D37"/>
    <mergeCell ref="E37:G37"/>
    <mergeCell ref="I37:J37"/>
    <mergeCell ref="K37:M37"/>
    <mergeCell ref="O37:P37"/>
    <mergeCell ref="Q37:S37"/>
    <mergeCell ref="B33:G35"/>
    <mergeCell ref="H33:M35"/>
    <mergeCell ref="N33:S35"/>
    <mergeCell ref="C36:D36"/>
    <mergeCell ref="E36:G36"/>
    <mergeCell ref="I36:J36"/>
    <mergeCell ref="K36:M36"/>
    <mergeCell ref="O36:P36"/>
    <mergeCell ref="Q36:S36"/>
    <mergeCell ref="C30:D30"/>
    <mergeCell ref="E30:G30"/>
    <mergeCell ref="I30:J30"/>
    <mergeCell ref="K30:M30"/>
    <mergeCell ref="O30:P30"/>
    <mergeCell ref="Q30:S30"/>
    <mergeCell ref="C28:D28"/>
    <mergeCell ref="E28:G28"/>
    <mergeCell ref="I28:J28"/>
    <mergeCell ref="K28:M28"/>
    <mergeCell ref="I29:J29"/>
    <mergeCell ref="K29:M29"/>
    <mergeCell ref="Q29:S29"/>
    <mergeCell ref="O29:P29"/>
    <mergeCell ref="O28:P28"/>
    <mergeCell ref="Q28:S28"/>
    <mergeCell ref="C27:D27"/>
    <mergeCell ref="E27:G27"/>
    <mergeCell ref="I27:J27"/>
    <mergeCell ref="K27:M27"/>
    <mergeCell ref="O27:P27"/>
    <mergeCell ref="Q27:S27"/>
    <mergeCell ref="C26:D26"/>
    <mergeCell ref="E26:G26"/>
    <mergeCell ref="I26:J26"/>
    <mergeCell ref="K26:M26"/>
    <mergeCell ref="O26:P26"/>
    <mergeCell ref="Q26:S26"/>
    <mergeCell ref="Q22:S22"/>
    <mergeCell ref="C25:D25"/>
    <mergeCell ref="E25:G25"/>
    <mergeCell ref="I25:J25"/>
    <mergeCell ref="K25:M25"/>
    <mergeCell ref="O25:P25"/>
    <mergeCell ref="Q25:S25"/>
    <mergeCell ref="C24:D24"/>
    <mergeCell ref="E24:G24"/>
    <mergeCell ref="I24:J24"/>
    <mergeCell ref="K24:M24"/>
    <mergeCell ref="O24:P24"/>
    <mergeCell ref="Q24:S24"/>
    <mergeCell ref="Q16:S16"/>
    <mergeCell ref="I8:J8"/>
    <mergeCell ref="K8:M8"/>
    <mergeCell ref="O8:P8"/>
    <mergeCell ref="Q8:S8"/>
    <mergeCell ref="O11:P11"/>
    <mergeCell ref="Q11:S11"/>
    <mergeCell ref="O14:P14"/>
    <mergeCell ref="Q14:S14"/>
    <mergeCell ref="O15:P15"/>
    <mergeCell ref="Q15:S15"/>
    <mergeCell ref="I16:J16"/>
    <mergeCell ref="K16:M16"/>
    <mergeCell ref="Q9:S9"/>
    <mergeCell ref="O10:P10"/>
    <mergeCell ref="Q10:S10"/>
    <mergeCell ref="O12:P12"/>
    <mergeCell ref="Q12:S12"/>
    <mergeCell ref="K12:M12"/>
    <mergeCell ref="O9:P9"/>
    <mergeCell ref="O13:P13"/>
    <mergeCell ref="Q13:S13"/>
    <mergeCell ref="O16:P16"/>
    <mergeCell ref="B1:S3"/>
    <mergeCell ref="C15:D15"/>
    <mergeCell ref="C16:D16"/>
    <mergeCell ref="I13:J13"/>
    <mergeCell ref="K13:M13"/>
    <mergeCell ref="I14:J14"/>
    <mergeCell ref="K14:M14"/>
    <mergeCell ref="I15:J15"/>
    <mergeCell ref="K15:M15"/>
    <mergeCell ref="E14:G14"/>
    <mergeCell ref="E15:G15"/>
    <mergeCell ref="E16:G16"/>
    <mergeCell ref="N5:S7"/>
    <mergeCell ref="B5:G7"/>
    <mergeCell ref="C14:D14"/>
    <mergeCell ref="H5:M7"/>
    <mergeCell ref="C8:D8"/>
    <mergeCell ref="E8:G8"/>
    <mergeCell ref="E9:G9"/>
    <mergeCell ref="E10:G10"/>
    <mergeCell ref="E11:G11"/>
    <mergeCell ref="E12:G12"/>
    <mergeCell ref="E13:G13"/>
    <mergeCell ref="C9:D9"/>
    <mergeCell ref="C10:D10"/>
    <mergeCell ref="C11:D11"/>
    <mergeCell ref="C12:D12"/>
    <mergeCell ref="C13:D13"/>
    <mergeCell ref="I9:J9"/>
    <mergeCell ref="K9:M9"/>
    <mergeCell ref="I10:J10"/>
    <mergeCell ref="K10:M10"/>
    <mergeCell ref="I11:J11"/>
    <mergeCell ref="K11:M11"/>
    <mergeCell ref="I12:J12"/>
    <mergeCell ref="G32:H32"/>
    <mergeCell ref="K46:M46"/>
    <mergeCell ref="O46:P46"/>
    <mergeCell ref="Q46:S46"/>
    <mergeCell ref="B18:G20"/>
    <mergeCell ref="H18:M20"/>
    <mergeCell ref="N18:S20"/>
    <mergeCell ref="C21:D21"/>
    <mergeCell ref="E21:G21"/>
    <mergeCell ref="I21:J21"/>
    <mergeCell ref="K21:M21"/>
    <mergeCell ref="O21:P21"/>
    <mergeCell ref="Q21:S21"/>
    <mergeCell ref="C23:D23"/>
    <mergeCell ref="E23:G23"/>
    <mergeCell ref="I23:J23"/>
    <mergeCell ref="K23:M23"/>
    <mergeCell ref="O23:P23"/>
    <mergeCell ref="Q23:S23"/>
    <mergeCell ref="C22:D22"/>
    <mergeCell ref="E22:G22"/>
    <mergeCell ref="I22:J22"/>
    <mergeCell ref="K22:M22"/>
    <mergeCell ref="O22:P22"/>
  </mergeCells>
  <pageMargins left="0.7" right="0.7" top="0.75" bottom="0.75" header="0.3" footer="0.3"/>
  <pageSetup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topLeftCell="A2" zoomScaleNormal="100" zoomScaleSheetLayoutView="100" workbookViewId="0">
      <selection activeCell="G23" sqref="G23"/>
    </sheetView>
  </sheetViews>
  <sheetFormatPr defaultColWidth="11.42578125" defaultRowHeight="15"/>
  <cols>
    <col min="2" max="2" width="10.85546875" customWidth="1"/>
  </cols>
  <sheetData>
    <row r="1" spans="1:17">
      <c r="B1" s="601" t="s">
        <v>517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2" spans="1:17"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</row>
    <row r="3" spans="1:17"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</row>
    <row r="4" spans="1:17" ht="14.25" customHeight="1">
      <c r="A4" s="11"/>
      <c r="B4" s="544"/>
      <c r="C4" s="544"/>
      <c r="D4" s="544"/>
      <c r="E4" s="544"/>
      <c r="F4" s="544"/>
      <c r="G4" s="544"/>
      <c r="H4" s="495"/>
      <c r="I4" s="496"/>
      <c r="J4" s="544"/>
      <c r="K4" s="544"/>
      <c r="L4" s="544"/>
      <c r="M4" s="544"/>
      <c r="N4" s="544"/>
      <c r="O4" s="544"/>
      <c r="P4" s="544"/>
      <c r="Q4" s="42"/>
    </row>
    <row r="5" spans="1:17" ht="14.1" customHeight="1">
      <c r="B5" s="814" t="s">
        <v>518</v>
      </c>
      <c r="C5" s="601"/>
      <c r="D5" s="601"/>
      <c r="E5" s="601"/>
      <c r="F5" s="601"/>
      <c r="G5" s="601"/>
      <c r="H5" s="815"/>
      <c r="I5" s="27"/>
      <c r="J5" s="814" t="s">
        <v>519</v>
      </c>
      <c r="K5" s="601"/>
      <c r="L5" s="601"/>
      <c r="M5" s="601"/>
      <c r="N5" s="601"/>
      <c r="O5" s="601"/>
      <c r="P5" s="601"/>
      <c r="Q5" s="42"/>
    </row>
    <row r="6" spans="1:17" ht="14.1" customHeight="1">
      <c r="B6" s="814"/>
      <c r="C6" s="601"/>
      <c r="D6" s="601"/>
      <c r="E6" s="601"/>
      <c r="F6" s="601"/>
      <c r="G6" s="601"/>
      <c r="H6" s="815"/>
      <c r="I6" s="27"/>
      <c r="J6" s="814"/>
      <c r="K6" s="601"/>
      <c r="L6" s="601"/>
      <c r="M6" s="601"/>
      <c r="N6" s="601"/>
      <c r="O6" s="601"/>
      <c r="P6" s="815"/>
    </row>
    <row r="7" spans="1:17" ht="14.1" customHeight="1">
      <c r="B7" s="816"/>
      <c r="C7" s="602"/>
      <c r="D7" s="602"/>
      <c r="E7" s="602"/>
      <c r="F7" s="602"/>
      <c r="G7" s="602"/>
      <c r="H7" s="817"/>
      <c r="I7" s="27"/>
      <c r="J7" s="816"/>
      <c r="K7" s="602"/>
      <c r="L7" s="602"/>
      <c r="M7" s="602"/>
      <c r="N7" s="602"/>
      <c r="O7" s="602"/>
      <c r="P7" s="817"/>
    </row>
    <row r="8" spans="1:17">
      <c r="B8" s="572" t="s">
        <v>214</v>
      </c>
      <c r="C8" s="811" t="s">
        <v>520</v>
      </c>
      <c r="D8" s="751"/>
      <c r="E8" s="752"/>
      <c r="F8" s="549" t="s">
        <v>171</v>
      </c>
      <c r="G8" s="29" t="s">
        <v>219</v>
      </c>
      <c r="H8" s="549" t="s">
        <v>84</v>
      </c>
      <c r="I8" s="52"/>
      <c r="J8" s="549" t="s">
        <v>214</v>
      </c>
      <c r="K8" s="818" t="s">
        <v>520</v>
      </c>
      <c r="L8" s="819"/>
      <c r="M8" s="820"/>
      <c r="N8" s="549" t="s">
        <v>171</v>
      </c>
      <c r="O8" s="1" t="s">
        <v>219</v>
      </c>
      <c r="P8" s="573" t="s">
        <v>84</v>
      </c>
    </row>
    <row r="9" spans="1:17">
      <c r="B9" s="397">
        <v>19</v>
      </c>
      <c r="C9" s="798" t="s">
        <v>521</v>
      </c>
      <c r="D9" s="798"/>
      <c r="E9" s="798"/>
      <c r="F9" s="569">
        <v>4</v>
      </c>
      <c r="G9" s="569">
        <v>1</v>
      </c>
      <c r="H9" s="569">
        <v>5</v>
      </c>
      <c r="I9" s="27"/>
      <c r="J9" s="176"/>
      <c r="K9" s="744"/>
      <c r="L9" s="744"/>
      <c r="M9" s="744"/>
      <c r="N9" s="176"/>
      <c r="O9" s="176"/>
      <c r="P9" s="566"/>
    </row>
    <row r="10" spans="1:17">
      <c r="B10" s="395">
        <v>16</v>
      </c>
      <c r="C10" s="721" t="s">
        <v>523</v>
      </c>
      <c r="D10" s="721"/>
      <c r="E10" s="721"/>
      <c r="F10" s="176">
        <v>0</v>
      </c>
      <c r="G10" s="176">
        <v>4</v>
      </c>
      <c r="H10" s="176">
        <v>4</v>
      </c>
      <c r="I10" s="27"/>
      <c r="J10" s="19"/>
      <c r="K10" s="744"/>
      <c r="L10" s="744"/>
      <c r="M10" s="744"/>
      <c r="N10" s="19"/>
      <c r="O10" s="19"/>
      <c r="P10" s="566"/>
    </row>
    <row r="11" spans="1:17">
      <c r="A11" s="280"/>
      <c r="B11" s="578">
        <v>22</v>
      </c>
      <c r="C11" s="744" t="s">
        <v>522</v>
      </c>
      <c r="D11" s="744"/>
      <c r="E11" s="744"/>
      <c r="F11" s="19">
        <v>0</v>
      </c>
      <c r="G11" s="19">
        <v>3</v>
      </c>
      <c r="H11" s="19">
        <v>3</v>
      </c>
      <c r="I11" s="281"/>
      <c r="J11" s="570"/>
      <c r="K11" s="805"/>
      <c r="L11" s="805"/>
      <c r="M11" s="805"/>
      <c r="N11" s="570"/>
      <c r="O11" s="570"/>
      <c r="P11" s="352"/>
      <c r="Q11" s="280"/>
    </row>
    <row r="12" spans="1:17">
      <c r="B12" s="395">
        <v>7</v>
      </c>
      <c r="C12" s="721" t="s">
        <v>526</v>
      </c>
      <c r="D12" s="721"/>
      <c r="E12" s="721"/>
      <c r="F12" s="576">
        <v>0</v>
      </c>
      <c r="G12" s="576">
        <v>3</v>
      </c>
      <c r="H12" s="176">
        <v>3</v>
      </c>
      <c r="I12" s="27"/>
      <c r="J12" s="569"/>
      <c r="K12" s="798"/>
      <c r="L12" s="798"/>
      <c r="M12" s="798"/>
      <c r="N12" s="569"/>
      <c r="O12" s="569"/>
      <c r="P12" s="389"/>
    </row>
    <row r="13" spans="1:17">
      <c r="A13" s="280"/>
      <c r="B13" s="395">
        <v>12</v>
      </c>
      <c r="C13" s="721" t="s">
        <v>524</v>
      </c>
      <c r="D13" s="721"/>
      <c r="E13" s="721"/>
      <c r="F13" s="176">
        <v>2</v>
      </c>
      <c r="G13" s="176">
        <v>0</v>
      </c>
      <c r="H13" s="177">
        <v>2</v>
      </c>
      <c r="I13" s="281"/>
      <c r="J13" s="395"/>
      <c r="K13" s="721"/>
      <c r="L13" s="721"/>
      <c r="M13" s="721"/>
      <c r="N13" s="176"/>
      <c r="O13" s="176"/>
      <c r="P13" s="390"/>
      <c r="Q13" s="280"/>
    </row>
    <row r="14" spans="1:17">
      <c r="A14" s="280"/>
      <c r="B14" s="578">
        <v>6</v>
      </c>
      <c r="C14" s="744" t="s">
        <v>525</v>
      </c>
      <c r="D14" s="744"/>
      <c r="E14" s="744"/>
      <c r="F14" s="577">
        <v>2</v>
      </c>
      <c r="G14" s="577">
        <v>0</v>
      </c>
      <c r="H14" s="19">
        <v>2</v>
      </c>
      <c r="I14" s="281"/>
      <c r="J14" s="397"/>
      <c r="K14" s="798"/>
      <c r="L14" s="798"/>
      <c r="M14" s="798"/>
      <c r="N14" s="569"/>
      <c r="O14" s="569"/>
      <c r="P14" s="391"/>
      <c r="Q14" s="280"/>
    </row>
    <row r="15" spans="1:17">
      <c r="A15" s="11"/>
      <c r="B15" s="398">
        <v>32</v>
      </c>
      <c r="C15" s="799" t="s">
        <v>527</v>
      </c>
      <c r="D15" s="799"/>
      <c r="E15" s="799"/>
      <c r="F15" s="580">
        <v>0</v>
      </c>
      <c r="G15" s="580">
        <v>2</v>
      </c>
      <c r="H15" s="580">
        <v>2</v>
      </c>
      <c r="I15" s="27"/>
      <c r="K15" s="605"/>
      <c r="L15" s="605"/>
      <c r="M15" s="605"/>
      <c r="P15" s="392"/>
    </row>
    <row r="16" spans="1:17">
      <c r="B16" s="397">
        <v>11</v>
      </c>
      <c r="C16" s="798" t="s">
        <v>530</v>
      </c>
      <c r="D16" s="798"/>
      <c r="E16" s="798"/>
      <c r="F16" s="579">
        <v>0</v>
      </c>
      <c r="G16" s="579">
        <v>2</v>
      </c>
      <c r="H16" s="588">
        <v>2</v>
      </c>
      <c r="I16" s="419"/>
      <c r="K16" s="605"/>
      <c r="L16" s="605"/>
      <c r="M16" s="605"/>
      <c r="P16" s="392"/>
      <c r="Q16" s="10"/>
    </row>
    <row r="17" spans="1:17">
      <c r="A17" s="280"/>
      <c r="B17" s="397">
        <v>15</v>
      </c>
      <c r="C17" s="798" t="s">
        <v>528</v>
      </c>
      <c r="D17" s="798"/>
      <c r="E17" s="798"/>
      <c r="F17" s="579">
        <v>0</v>
      </c>
      <c r="G17" s="579">
        <v>1</v>
      </c>
      <c r="H17" s="588">
        <v>1</v>
      </c>
      <c r="I17" s="586"/>
      <c r="J17" s="397"/>
      <c r="K17" s="823"/>
      <c r="L17" s="823"/>
      <c r="M17" s="823"/>
      <c r="N17" s="569"/>
      <c r="O17" s="569"/>
      <c r="P17" s="391"/>
      <c r="Q17" s="280"/>
    </row>
    <row r="18" spans="1:17">
      <c r="A18" s="286"/>
      <c r="B18" s="396">
        <v>1</v>
      </c>
      <c r="C18" s="805" t="s">
        <v>529</v>
      </c>
      <c r="D18" s="805"/>
      <c r="E18" s="805"/>
      <c r="F18" s="581">
        <v>0</v>
      </c>
      <c r="G18" s="581">
        <v>1</v>
      </c>
      <c r="H18" s="589">
        <v>1</v>
      </c>
      <c r="I18" s="587"/>
      <c r="J18" s="398"/>
      <c r="K18" s="799"/>
      <c r="L18" s="799"/>
      <c r="M18" s="799"/>
      <c r="N18" s="567"/>
      <c r="O18" s="567"/>
      <c r="P18" s="393"/>
      <c r="Q18" s="286"/>
    </row>
    <row r="19" spans="1:17">
      <c r="B19" s="395">
        <v>9</v>
      </c>
      <c r="C19" s="721" t="s">
        <v>531</v>
      </c>
      <c r="D19" s="721"/>
      <c r="E19" s="721"/>
      <c r="F19" s="176">
        <v>0</v>
      </c>
      <c r="G19" s="176">
        <v>1</v>
      </c>
      <c r="H19" s="590">
        <v>1</v>
      </c>
      <c r="I19" s="419"/>
      <c r="J19" s="398"/>
      <c r="K19" s="799"/>
      <c r="L19" s="799"/>
      <c r="M19" s="799"/>
      <c r="N19" s="567"/>
      <c r="O19" s="567"/>
      <c r="P19" s="393"/>
    </row>
    <row r="20" spans="1:17">
      <c r="A20" s="280"/>
      <c r="B20" s="578">
        <v>23</v>
      </c>
      <c r="C20" s="744" t="s">
        <v>532</v>
      </c>
      <c r="D20" s="744"/>
      <c r="E20" s="744"/>
      <c r="F20" s="577">
        <v>1</v>
      </c>
      <c r="G20" s="577">
        <v>0</v>
      </c>
      <c r="H20" s="591">
        <v>1</v>
      </c>
      <c r="I20" s="586"/>
      <c r="J20" s="569"/>
      <c r="K20" s="798"/>
      <c r="L20" s="798"/>
      <c r="M20" s="798"/>
      <c r="N20" s="569"/>
      <c r="O20" s="569"/>
      <c r="P20" s="391"/>
      <c r="Q20" s="280"/>
    </row>
    <row r="21" spans="1:17">
      <c r="B21" s="395"/>
      <c r="C21" s="721"/>
      <c r="D21" s="721"/>
      <c r="E21" s="721"/>
      <c r="F21" s="176"/>
      <c r="G21" s="176"/>
      <c r="H21" s="590"/>
      <c r="I21" s="587"/>
      <c r="J21" s="564"/>
      <c r="K21" s="804"/>
      <c r="L21" s="804"/>
      <c r="M21" s="804"/>
      <c r="N21" s="167"/>
      <c r="O21" s="167"/>
      <c r="P21" s="394"/>
    </row>
    <row r="22" spans="1:17">
      <c r="B22" s="578"/>
      <c r="C22" s="744"/>
      <c r="D22" s="744"/>
      <c r="E22" s="744"/>
      <c r="F22" s="577"/>
      <c r="G22" s="577"/>
      <c r="H22" s="591"/>
      <c r="I22" s="419"/>
      <c r="K22" s="605"/>
      <c r="L22" s="605"/>
      <c r="M22" s="605"/>
      <c r="P22" s="392"/>
    </row>
    <row r="23" spans="1:17">
      <c r="A23" s="280"/>
      <c r="B23" s="395"/>
      <c r="C23" s="721"/>
      <c r="D23" s="721"/>
      <c r="E23" s="721"/>
      <c r="F23" s="557"/>
      <c r="G23" s="557"/>
      <c r="H23" s="390"/>
      <c r="I23" s="153"/>
      <c r="J23" s="280"/>
      <c r="K23" s="569"/>
      <c r="L23" s="569"/>
      <c r="M23" s="569"/>
      <c r="N23" s="280"/>
      <c r="O23" s="280"/>
      <c r="P23" s="418"/>
      <c r="Q23" s="280"/>
    </row>
    <row r="24" spans="1:17">
      <c r="B24" s="565"/>
      <c r="C24" s="744"/>
      <c r="D24" s="744"/>
      <c r="E24" s="744"/>
      <c r="F24" s="551"/>
      <c r="G24" s="551"/>
      <c r="H24" s="420"/>
      <c r="I24" s="11"/>
      <c r="J24" s="10"/>
      <c r="K24" s="551"/>
      <c r="L24" s="551"/>
      <c r="M24" s="551"/>
      <c r="N24" s="10"/>
      <c r="O24" s="10"/>
      <c r="P24" s="392"/>
    </row>
    <row r="25" spans="1:17">
      <c r="B25" s="565"/>
      <c r="C25" s="744"/>
      <c r="D25" s="744"/>
      <c r="E25" s="744"/>
      <c r="F25" s="19"/>
      <c r="G25" s="19"/>
      <c r="H25" s="420"/>
      <c r="I25" s="11"/>
      <c r="P25" s="392"/>
    </row>
    <row r="26" spans="1:17">
      <c r="B26" s="564"/>
      <c r="C26" s="804"/>
      <c r="D26" s="804"/>
      <c r="E26" s="804"/>
      <c r="F26" s="167"/>
      <c r="G26" s="167"/>
      <c r="H26" s="394"/>
      <c r="I26" s="11"/>
      <c r="J26" s="10"/>
      <c r="K26" s="551"/>
      <c r="L26" s="551"/>
      <c r="M26" s="551"/>
      <c r="N26" s="10"/>
      <c r="O26" s="10"/>
      <c r="P26" s="11"/>
    </row>
    <row r="27" spans="1:17">
      <c r="A27" s="280"/>
      <c r="B27" s="565"/>
      <c r="C27" s="804"/>
      <c r="D27" s="804"/>
      <c r="E27" s="804"/>
      <c r="F27" s="19"/>
      <c r="G27" s="19"/>
      <c r="H27" s="110"/>
      <c r="I27" s="153"/>
      <c r="J27" s="280"/>
      <c r="K27" s="569"/>
      <c r="L27" s="569"/>
      <c r="M27" s="569"/>
      <c r="N27" s="280"/>
      <c r="O27" s="280"/>
      <c r="P27" s="153"/>
      <c r="Q27" s="280"/>
    </row>
    <row r="28" spans="1:17">
      <c r="B28" s="397"/>
      <c r="C28" s="798"/>
      <c r="D28" s="798"/>
      <c r="E28" s="798"/>
      <c r="F28" s="569"/>
      <c r="G28" s="569"/>
      <c r="H28" s="389"/>
      <c r="I28" s="11"/>
      <c r="J28" s="10"/>
      <c r="K28" s="551"/>
      <c r="L28" s="551"/>
      <c r="M28" s="551"/>
      <c r="N28" s="10"/>
      <c r="O28" s="10"/>
      <c r="P28" s="11"/>
    </row>
    <row r="29" spans="1:17">
      <c r="B29" s="564"/>
      <c r="C29" s="804"/>
      <c r="D29" s="804"/>
      <c r="E29" s="804"/>
      <c r="F29" s="167"/>
      <c r="G29" s="167"/>
      <c r="H29" s="167"/>
      <c r="I29" s="421"/>
      <c r="J29" s="10"/>
      <c r="K29" s="551"/>
      <c r="L29" s="551"/>
      <c r="M29" s="551"/>
      <c r="N29" s="10"/>
      <c r="O29" s="10"/>
      <c r="P29" s="11"/>
    </row>
    <row r="30" spans="1:17">
      <c r="B30" s="398"/>
      <c r="C30" s="799"/>
      <c r="D30" s="799"/>
      <c r="E30" s="799"/>
      <c r="F30" s="567"/>
      <c r="G30" s="567"/>
      <c r="H30" s="287"/>
      <c r="I30" s="11"/>
      <c r="J30" s="10"/>
      <c r="K30" s="551"/>
      <c r="L30" s="551"/>
      <c r="M30" s="551"/>
      <c r="N30" s="10"/>
      <c r="O30" s="10"/>
      <c r="P30" s="11"/>
    </row>
    <row r="31" spans="1:17">
      <c r="B31" s="395"/>
      <c r="C31" s="721"/>
      <c r="D31" s="721"/>
      <c r="E31" s="721"/>
      <c r="F31" s="176"/>
      <c r="G31" s="176"/>
      <c r="H31" s="177"/>
      <c r="I31" s="11"/>
      <c r="J31" s="10"/>
      <c r="K31" s="551"/>
      <c r="L31" s="551"/>
      <c r="M31" s="551"/>
      <c r="N31" s="10"/>
      <c r="O31" s="10"/>
      <c r="P31" s="11"/>
    </row>
    <row r="32" spans="1:17">
      <c r="B32" s="565"/>
      <c r="C32" s="744"/>
      <c r="D32" s="744"/>
      <c r="E32" s="744"/>
      <c r="F32" s="551"/>
      <c r="G32" s="551"/>
      <c r="H32" s="110"/>
      <c r="I32" s="11"/>
      <c r="J32" s="10"/>
      <c r="K32" s="551"/>
      <c r="L32" s="551"/>
      <c r="M32" s="551"/>
      <c r="N32" s="10"/>
      <c r="O32" s="10"/>
      <c r="P32" s="11"/>
    </row>
    <row r="33" spans="1:16">
      <c r="B33" s="565"/>
      <c r="C33" s="744"/>
      <c r="D33" s="744"/>
      <c r="E33" s="744"/>
      <c r="F33" s="19"/>
      <c r="G33" s="19"/>
      <c r="H33" s="110"/>
      <c r="I33" s="27"/>
      <c r="J33" s="10"/>
      <c r="K33" s="551"/>
      <c r="L33" s="551"/>
      <c r="M33" s="551"/>
      <c r="N33" s="10"/>
      <c r="O33" s="10"/>
      <c r="P33" s="11"/>
    </row>
    <row r="34" spans="1:16">
      <c r="B34" s="565"/>
      <c r="C34" s="744"/>
      <c r="D34" s="744"/>
      <c r="E34" s="744"/>
      <c r="F34" s="19"/>
      <c r="G34" s="19"/>
      <c r="H34" s="110"/>
      <c r="I34" s="27"/>
      <c r="J34" s="10"/>
      <c r="K34" s="551"/>
      <c r="L34" s="551"/>
      <c r="M34" s="551"/>
      <c r="N34" s="10"/>
      <c r="O34" s="10"/>
      <c r="P34" s="11"/>
    </row>
    <row r="35" spans="1:16" ht="14.1" customHeight="1">
      <c r="B35" s="564"/>
      <c r="C35" s="804"/>
      <c r="D35" s="804"/>
      <c r="E35" s="804"/>
      <c r="F35" s="167"/>
      <c r="G35" s="167"/>
      <c r="H35" s="308"/>
      <c r="I35" s="496"/>
      <c r="J35" s="544"/>
      <c r="K35" s="544"/>
      <c r="L35" s="544"/>
      <c r="M35" s="544"/>
      <c r="N35" s="544"/>
      <c r="O35" s="544"/>
      <c r="P35" s="495"/>
    </row>
    <row r="36" spans="1:16" ht="0.75" customHeight="1">
      <c r="B36" s="43">
        <v>44</v>
      </c>
      <c r="C36" s="751" t="s">
        <v>533</v>
      </c>
      <c r="D36" s="751"/>
      <c r="E36" s="751"/>
      <c r="F36" s="48"/>
      <c r="G36" s="48">
        <v>1</v>
      </c>
      <c r="H36" s="155">
        <v>1</v>
      </c>
      <c r="I36" s="544"/>
      <c r="J36" s="545"/>
      <c r="K36" s="545"/>
      <c r="L36" s="545"/>
      <c r="M36" s="545"/>
      <c r="N36" s="545"/>
      <c r="O36" s="545"/>
      <c r="P36" s="497"/>
    </row>
    <row r="37" spans="1:16" ht="30.95" customHeight="1">
      <c r="B37" s="42"/>
      <c r="C37" s="551"/>
      <c r="D37" s="551"/>
      <c r="E37" s="551"/>
      <c r="F37" s="18"/>
      <c r="G37" s="18"/>
      <c r="H37" s="18"/>
      <c r="I37" s="544"/>
      <c r="J37" s="544"/>
      <c r="K37" s="544"/>
      <c r="L37" s="544"/>
      <c r="M37" s="544"/>
      <c r="N37" s="544"/>
      <c r="O37" s="544"/>
      <c r="P37" s="495"/>
    </row>
    <row r="38" spans="1:16" ht="16.5" customHeight="1">
      <c r="B38" s="42"/>
      <c r="C38" s="551"/>
      <c r="D38" s="551"/>
      <c r="E38" s="551"/>
      <c r="F38" s="18"/>
      <c r="G38" s="305"/>
      <c r="H38" s="801" t="s">
        <v>534</v>
      </c>
      <c r="I38" s="802"/>
      <c r="J38" s="803"/>
      <c r="K38" s="544"/>
      <c r="L38" s="544"/>
      <c r="M38" s="544"/>
      <c r="N38" s="544"/>
      <c r="O38" s="544"/>
      <c r="P38" s="495"/>
    </row>
    <row r="39" spans="1:16" ht="13.5" customHeight="1">
      <c r="B39" s="42"/>
      <c r="C39" s="10"/>
      <c r="D39" s="800" t="s">
        <v>535</v>
      </c>
      <c r="E39" s="772"/>
      <c r="F39" s="729"/>
      <c r="G39" s="306"/>
      <c r="H39" s="10"/>
      <c r="I39" s="307"/>
      <c r="J39" s="11"/>
      <c r="K39" s="10"/>
      <c r="L39" s="824" t="s">
        <v>536</v>
      </c>
      <c r="M39" s="825"/>
      <c r="N39" s="826"/>
      <c r="O39" s="10"/>
      <c r="P39" s="26"/>
    </row>
    <row r="40" spans="1:16" ht="16.5" customHeight="1">
      <c r="B40" s="575" t="s">
        <v>214</v>
      </c>
      <c r="C40" s="575" t="s">
        <v>520</v>
      </c>
      <c r="D40" s="548"/>
      <c r="E40" s="30" t="s">
        <v>537</v>
      </c>
      <c r="F40" s="553" t="s">
        <v>538</v>
      </c>
      <c r="G40" s="547" t="s">
        <v>539</v>
      </c>
      <c r="H40" s="553" t="s">
        <v>9</v>
      </c>
      <c r="I40" s="554"/>
      <c r="J40" s="32" t="s">
        <v>214</v>
      </c>
      <c r="K40" s="800" t="s">
        <v>520</v>
      </c>
      <c r="L40" s="729"/>
      <c r="M40" s="33" t="s">
        <v>540</v>
      </c>
      <c r="N40" s="35" t="s">
        <v>465</v>
      </c>
      <c r="O40" s="33" t="s">
        <v>344</v>
      </c>
      <c r="P40" s="34" t="s">
        <v>249</v>
      </c>
    </row>
    <row r="41" spans="1:16" ht="12.95" customHeight="1">
      <c r="B41" s="565"/>
      <c r="C41" s="821"/>
      <c r="D41" s="822"/>
      <c r="E41" s="551"/>
      <c r="F41" s="52"/>
      <c r="G41" s="551"/>
      <c r="H41" s="52"/>
      <c r="I41" s="11"/>
      <c r="J41" s="54"/>
      <c r="K41" s="808"/>
      <c r="L41" s="747"/>
      <c r="M41" s="546"/>
      <c r="N41" s="551"/>
      <c r="O41" s="197"/>
      <c r="P41" s="198"/>
    </row>
    <row r="42" spans="1:16">
      <c r="A42" s="11"/>
      <c r="B42" s="566"/>
      <c r="C42" s="806"/>
      <c r="D42" s="807"/>
      <c r="E42" s="566"/>
      <c r="F42" s="566"/>
      <c r="G42" s="423"/>
      <c r="H42" s="566"/>
      <c r="I42" s="11"/>
      <c r="J42" s="10"/>
      <c r="K42" s="796"/>
      <c r="L42" s="797"/>
      <c r="M42" s="11"/>
      <c r="N42" s="10"/>
      <c r="O42" s="27"/>
      <c r="P42" s="11"/>
    </row>
    <row r="43" spans="1:16">
      <c r="A43" s="11"/>
      <c r="B43" s="551"/>
      <c r="C43" s="806"/>
      <c r="D43" s="807"/>
      <c r="E43" s="19"/>
      <c r="F43" s="52"/>
      <c r="G43" s="551"/>
      <c r="H43" s="52"/>
      <c r="I43" s="11"/>
      <c r="J43" s="10"/>
      <c r="K43" s="796"/>
      <c r="L43" s="797"/>
      <c r="M43" s="11"/>
      <c r="N43" s="10"/>
      <c r="O43" s="27"/>
      <c r="P43" s="11"/>
    </row>
    <row r="44" spans="1:16">
      <c r="A44" s="11"/>
      <c r="B44" s="551"/>
      <c r="C44" s="806"/>
      <c r="D44" s="807"/>
      <c r="E44" s="19"/>
      <c r="F44" s="52"/>
      <c r="G44" s="551"/>
      <c r="H44" s="52"/>
      <c r="I44" s="11"/>
      <c r="J44" s="10"/>
      <c r="K44" s="796"/>
      <c r="L44" s="797"/>
      <c r="M44" s="11"/>
      <c r="N44" s="10"/>
      <c r="O44" s="27"/>
      <c r="P44" s="11"/>
    </row>
    <row r="45" spans="1:16">
      <c r="A45" s="11"/>
      <c r="B45" s="551"/>
      <c r="C45" s="806"/>
      <c r="D45" s="807"/>
      <c r="E45" s="551"/>
      <c r="F45" s="52"/>
      <c r="G45" s="551"/>
      <c r="H45" s="52"/>
      <c r="I45" s="11"/>
      <c r="J45" s="10"/>
      <c r="K45" s="796"/>
      <c r="L45" s="797"/>
      <c r="M45" s="11"/>
      <c r="N45" s="10"/>
      <c r="O45" s="27"/>
      <c r="P45" s="11"/>
    </row>
    <row r="46" spans="1:16">
      <c r="A46" s="11"/>
      <c r="B46" s="566"/>
      <c r="C46" s="806"/>
      <c r="D46" s="807"/>
      <c r="E46" s="566"/>
      <c r="F46" s="566"/>
      <c r="G46" s="566"/>
      <c r="H46" s="566"/>
      <c r="I46" s="11"/>
      <c r="J46" s="10"/>
      <c r="K46" s="796"/>
      <c r="L46" s="797"/>
      <c r="M46" s="11"/>
      <c r="N46" s="10"/>
      <c r="O46" s="27"/>
      <c r="P46" s="11"/>
    </row>
    <row r="47" spans="1:16">
      <c r="A47" s="11"/>
      <c r="B47" s="566"/>
      <c r="C47" s="809"/>
      <c r="D47" s="810"/>
      <c r="E47" s="566"/>
      <c r="F47" s="566"/>
      <c r="G47" s="566"/>
      <c r="H47" s="566"/>
      <c r="I47" s="11"/>
      <c r="J47" s="10"/>
      <c r="K47" s="796"/>
      <c r="L47" s="797"/>
      <c r="M47" s="11"/>
      <c r="N47" s="10"/>
      <c r="O47" s="27"/>
      <c r="P47" s="11"/>
    </row>
    <row r="48" spans="1:16">
      <c r="A48" s="11"/>
      <c r="B48" s="566"/>
      <c r="C48" s="812"/>
      <c r="D48" s="813"/>
      <c r="E48" s="566"/>
      <c r="F48" s="566"/>
      <c r="G48" s="566"/>
      <c r="H48" s="566"/>
      <c r="I48" s="10"/>
      <c r="J48" s="27"/>
      <c r="K48" s="796"/>
      <c r="L48" s="797"/>
      <c r="M48" s="10"/>
      <c r="N48" s="27"/>
      <c r="O48" s="10"/>
      <c r="P48" s="27"/>
    </row>
    <row r="49" spans="1:16">
      <c r="A49" s="11"/>
      <c r="B49" s="10"/>
      <c r="C49" s="565"/>
      <c r="D49" s="566"/>
      <c r="E49" s="10"/>
      <c r="F49" s="27"/>
      <c r="G49" s="10"/>
      <c r="H49" s="31"/>
      <c r="I49" s="422"/>
      <c r="J49" s="11"/>
      <c r="K49" s="796"/>
      <c r="L49" s="797"/>
      <c r="M49" s="10"/>
      <c r="N49" s="27"/>
      <c r="O49" s="10"/>
      <c r="P49" s="27"/>
    </row>
    <row r="50" spans="1:16">
      <c r="A50" s="11"/>
      <c r="B50" s="10"/>
      <c r="C50" s="565"/>
      <c r="D50" s="566"/>
      <c r="E50" s="10"/>
      <c r="F50" s="27"/>
      <c r="G50" s="10"/>
      <c r="H50" s="31"/>
      <c r="I50" s="10"/>
      <c r="J50" s="27"/>
      <c r="K50" s="796"/>
      <c r="L50" s="797"/>
      <c r="M50" s="10"/>
      <c r="N50" s="27"/>
      <c r="O50" s="10"/>
      <c r="P50" s="27"/>
    </row>
    <row r="51" spans="1:16">
      <c r="A51" s="11"/>
      <c r="B51" s="10"/>
      <c r="C51" s="565"/>
      <c r="D51" s="566"/>
      <c r="E51" s="10"/>
      <c r="F51" s="27"/>
      <c r="G51" s="10"/>
      <c r="H51" s="31"/>
      <c r="I51" s="10"/>
      <c r="J51" s="27"/>
      <c r="K51" s="796"/>
      <c r="L51" s="797"/>
      <c r="M51" s="10"/>
      <c r="N51" s="27"/>
      <c r="O51" s="10"/>
      <c r="P51" s="27"/>
    </row>
    <row r="52" spans="1:16">
      <c r="A52" s="11"/>
      <c r="B52" s="10"/>
      <c r="C52" s="796"/>
      <c r="D52" s="797"/>
      <c r="E52" s="10"/>
      <c r="F52" s="27"/>
      <c r="G52" s="10"/>
      <c r="H52" s="31"/>
      <c r="I52" s="10"/>
      <c r="J52" s="27"/>
      <c r="K52" s="796"/>
      <c r="L52" s="797"/>
      <c r="M52" s="10"/>
      <c r="N52" s="27"/>
      <c r="O52" s="10"/>
      <c r="P52" s="27"/>
    </row>
    <row r="53" spans="1:16">
      <c r="B53" s="28"/>
      <c r="C53" s="811"/>
      <c r="D53" s="752"/>
      <c r="E53" s="43"/>
      <c r="F53" s="28"/>
      <c r="G53" s="25"/>
      <c r="H53" s="44"/>
      <c r="I53" s="10"/>
      <c r="J53" s="28"/>
      <c r="K53" s="811"/>
      <c r="L53" s="752"/>
      <c r="M53" s="25"/>
      <c r="N53" s="28"/>
      <c r="O53" s="25"/>
      <c r="P53" s="28"/>
    </row>
    <row r="54" spans="1:16">
      <c r="B54" s="9"/>
      <c r="C54" s="746"/>
      <c r="D54" s="746"/>
      <c r="E54" s="10"/>
      <c r="F54" s="10"/>
      <c r="G54" s="10"/>
      <c r="H54" s="166"/>
      <c r="I54" s="10"/>
      <c r="J54" s="9"/>
      <c r="K54" s="9"/>
      <c r="L54" s="9"/>
      <c r="M54" s="9"/>
      <c r="N54" s="9"/>
      <c r="O54" s="9"/>
      <c r="P54" s="9"/>
    </row>
    <row r="55" spans="1:16">
      <c r="B55" s="10"/>
      <c r="C55" s="744"/>
      <c r="D55" s="744"/>
      <c r="E55" s="10"/>
      <c r="F55" s="10"/>
      <c r="G55" s="10"/>
      <c r="H55" s="166"/>
      <c r="I55" s="10"/>
    </row>
    <row r="56" spans="1:16">
      <c r="B56" s="10"/>
      <c r="C56" s="10"/>
      <c r="D56" s="10"/>
      <c r="E56" s="10"/>
      <c r="F56" s="10"/>
      <c r="G56" s="10"/>
      <c r="H56" s="10"/>
    </row>
  </sheetData>
  <mergeCells count="76">
    <mergeCell ref="C43:D43"/>
    <mergeCell ref="C44:D44"/>
    <mergeCell ref="C45:D45"/>
    <mergeCell ref="C46:D46"/>
    <mergeCell ref="K15:M15"/>
    <mergeCell ref="K16:M16"/>
    <mergeCell ref="K22:M22"/>
    <mergeCell ref="C34:E34"/>
    <mergeCell ref="C33:E33"/>
    <mergeCell ref="C22:E22"/>
    <mergeCell ref="K42:L42"/>
    <mergeCell ref="C30:E30"/>
    <mergeCell ref="C25:E25"/>
    <mergeCell ref="C26:E26"/>
    <mergeCell ref="C36:E36"/>
    <mergeCell ref="C35:E35"/>
    <mergeCell ref="K13:M13"/>
    <mergeCell ref="C31:E31"/>
    <mergeCell ref="L39:N39"/>
    <mergeCell ref="C32:E32"/>
    <mergeCell ref="C28:E28"/>
    <mergeCell ref="C29:E29"/>
    <mergeCell ref="C27:E27"/>
    <mergeCell ref="C9:E9"/>
    <mergeCell ref="K9:M9"/>
    <mergeCell ref="C10:E10"/>
    <mergeCell ref="C11:E11"/>
    <mergeCell ref="C41:D41"/>
    <mergeCell ref="K10:M10"/>
    <mergeCell ref="K11:M11"/>
    <mergeCell ref="C14:E14"/>
    <mergeCell ref="K17:M17"/>
    <mergeCell ref="C21:E21"/>
    <mergeCell ref="C15:E15"/>
    <mergeCell ref="C13:E13"/>
    <mergeCell ref="C12:E12"/>
    <mergeCell ref="K12:M12"/>
    <mergeCell ref="C17:E17"/>
    <mergeCell ref="C20:E20"/>
    <mergeCell ref="B1:P3"/>
    <mergeCell ref="C8:E8"/>
    <mergeCell ref="B5:H7"/>
    <mergeCell ref="J5:P7"/>
    <mergeCell ref="K8:M8"/>
    <mergeCell ref="K47:L47"/>
    <mergeCell ref="K41:L41"/>
    <mergeCell ref="K40:L40"/>
    <mergeCell ref="C47:D47"/>
    <mergeCell ref="C55:D55"/>
    <mergeCell ref="K52:L52"/>
    <mergeCell ref="K48:L48"/>
    <mergeCell ref="K49:L49"/>
    <mergeCell ref="K50:L50"/>
    <mergeCell ref="K51:L51"/>
    <mergeCell ref="C53:D53"/>
    <mergeCell ref="C52:D52"/>
    <mergeCell ref="C48:D48"/>
    <mergeCell ref="K53:L53"/>
    <mergeCell ref="C54:D54"/>
    <mergeCell ref="K43:L43"/>
    <mergeCell ref="K44:L44"/>
    <mergeCell ref="K46:L46"/>
    <mergeCell ref="K14:M14"/>
    <mergeCell ref="C24:E24"/>
    <mergeCell ref="K19:M19"/>
    <mergeCell ref="C23:E23"/>
    <mergeCell ref="C16:E16"/>
    <mergeCell ref="K45:L45"/>
    <mergeCell ref="D39:F39"/>
    <mergeCell ref="H38:J38"/>
    <mergeCell ref="K21:M21"/>
    <mergeCell ref="C18:E18"/>
    <mergeCell ref="K18:M18"/>
    <mergeCell ref="C42:D42"/>
    <mergeCell ref="K20:M20"/>
    <mergeCell ref="C19:E19"/>
  </mergeCells>
  <phoneticPr fontId="2" type="noConversion"/>
  <pageMargins left="0.75" right="0.75" top="1" bottom="1" header="0.5" footer="0.5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Sched - Results</vt:lpstr>
      <vt:lpstr>Record When</vt:lpstr>
      <vt:lpstr>Sit. Stats</vt:lpstr>
      <vt:lpstr>Player Game-By-Game</vt:lpstr>
      <vt:lpstr>Goalie Game-By-Game</vt:lpstr>
      <vt:lpstr>Highs &amp; Lows</vt:lpstr>
      <vt:lpstr>Thunder vs. ECHL</vt:lpstr>
      <vt:lpstr>Streaks</vt:lpstr>
      <vt:lpstr>Special Stats</vt:lpstr>
      <vt:lpstr>'Goalie Game-By-Game'!Print_Area</vt:lpstr>
      <vt:lpstr>'Highs &amp; Lows'!Print_Area</vt:lpstr>
      <vt:lpstr>'Player Game-By-Game'!Print_Area</vt:lpstr>
      <vt:lpstr>'Sched - Results'!Print_Area</vt:lpstr>
      <vt:lpstr>'Sit. Stats'!Print_Area</vt:lpstr>
      <vt:lpstr>'Special Stats'!Print_Area</vt:lpstr>
      <vt:lpstr>Streaks!Print_Area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Flames01</dc:creator>
  <cp:keywords/>
  <dc:description/>
  <cp:lastModifiedBy>Flames01</cp:lastModifiedBy>
  <cp:revision/>
  <dcterms:created xsi:type="dcterms:W3CDTF">2014-09-26T18:59:37Z</dcterms:created>
  <dcterms:modified xsi:type="dcterms:W3CDTF">2015-11-23T15:42:02Z</dcterms:modified>
</cp:coreProperties>
</file>